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10" windowWidth="14235" windowHeight="6645" tabRatio="996" activeTab="7"/>
  </bookViews>
  <sheets>
    <sheet name="доходы" sheetId="56" r:id="rId1"/>
    <sheet name="расходы 2019" sheetId="29" r:id="rId2"/>
    <sheet name="программы 2019" sheetId="31" r:id="rId3"/>
    <sheet name="разделы 2019 " sheetId="52" r:id="rId4"/>
    <sheet name="расходы по структуре. 2019 " sheetId="53" r:id="rId5"/>
    <sheet name="трансферы" sheetId="57" r:id="rId6"/>
    <sheet name="дефицит" sheetId="54" r:id="rId7"/>
    <sheet name="полномочия" sheetId="55" r:id="rId8"/>
  </sheets>
  <definedNames>
    <definedName name="_xlnm._FilterDatabase" localSheetId="2" hidden="1">'программы 2019'!$A$7:$F$156</definedName>
    <definedName name="_xlnm._FilterDatabase" localSheetId="3" hidden="1">'разделы 2019 '!$A$7:$F$201</definedName>
    <definedName name="_xlnm._FilterDatabase" localSheetId="1" hidden="1">'расходы 2019'!$A$7:$F$204</definedName>
    <definedName name="_xlnm._FilterDatabase" localSheetId="4" hidden="1">'расходы по структуре. 2019 '!$A$7:$G$255</definedName>
  </definedNames>
  <calcPr calcId="145621"/>
  <fileRecoveryPr autoRecover="0"/>
</workbook>
</file>

<file path=xl/calcChain.xml><?xml version="1.0" encoding="utf-8"?>
<calcChain xmlns="http://schemas.openxmlformats.org/spreadsheetml/2006/main">
  <c r="H66" i="53" l="1"/>
  <c r="H64" i="53" s="1"/>
  <c r="I64" i="53"/>
  <c r="I61" i="53" s="1"/>
  <c r="H72" i="53"/>
  <c r="H71" i="53"/>
  <c r="I43" i="53"/>
  <c r="I20" i="53"/>
  <c r="I17" i="53"/>
  <c r="G61" i="53"/>
  <c r="I8" i="53" l="1"/>
  <c r="H61" i="53"/>
  <c r="H156" i="29" l="1"/>
  <c r="D34" i="56" l="1"/>
  <c r="H139" i="29" l="1"/>
  <c r="E51" i="31" l="1"/>
  <c r="H49" i="29"/>
  <c r="H58" i="53"/>
  <c r="H57" i="53"/>
  <c r="H56" i="53"/>
  <c r="I55" i="53"/>
  <c r="G155" i="29"/>
  <c r="G154" i="29" s="1"/>
  <c r="D20" i="57" l="1"/>
  <c r="D17" i="57"/>
  <c r="D15" i="57"/>
  <c r="D8" i="57"/>
  <c r="B20" i="57"/>
  <c r="B17" i="57"/>
  <c r="B15" i="57"/>
  <c r="B8" i="57"/>
  <c r="E36" i="56"/>
  <c r="E34" i="56"/>
  <c r="E31" i="56"/>
  <c r="E28" i="56" s="1"/>
  <c r="E29" i="56"/>
  <c r="E24" i="56"/>
  <c r="E22" i="56"/>
  <c r="E19" i="56"/>
  <c r="E17" i="56"/>
  <c r="E15" i="56"/>
  <c r="E14" i="56"/>
  <c r="E8" i="56" s="1"/>
  <c r="E9" i="56"/>
  <c r="C36" i="56"/>
  <c r="C34" i="56"/>
  <c r="C31" i="56"/>
  <c r="C29" i="56"/>
  <c r="C28" i="56" s="1"/>
  <c r="C24" i="56"/>
  <c r="C22" i="56"/>
  <c r="C19" i="56"/>
  <c r="C17" i="56" s="1"/>
  <c r="C15" i="56"/>
  <c r="C14" i="56"/>
  <c r="C8" i="56" s="1"/>
  <c r="C38" i="56" s="1"/>
  <c r="C9" i="56"/>
  <c r="E38" i="56" l="1"/>
  <c r="H235" i="53" l="1"/>
  <c r="I191" i="53"/>
  <c r="I190" i="53" s="1"/>
  <c r="I189" i="53" s="1"/>
  <c r="H191" i="53"/>
  <c r="H190" i="53" s="1"/>
  <c r="H189" i="53" s="1"/>
  <c r="H188" i="53" s="1"/>
  <c r="H187" i="53" s="1"/>
  <c r="H186" i="53" s="1"/>
  <c r="H185" i="53" s="1"/>
  <c r="H134" i="52"/>
  <c r="H133" i="29"/>
  <c r="F63" i="31"/>
  <c r="F64" i="31"/>
  <c r="H164" i="53" l="1"/>
  <c r="H163" i="53" s="1"/>
  <c r="I165" i="53"/>
  <c r="I166" i="53"/>
  <c r="I168" i="53"/>
  <c r="I167" i="53"/>
  <c r="E52" i="31"/>
  <c r="F56" i="31"/>
  <c r="F55" i="31"/>
  <c r="C13" i="55"/>
  <c r="D13" i="55"/>
  <c r="E13" i="55"/>
  <c r="G132" i="29"/>
  <c r="G134" i="29"/>
  <c r="H134" i="29"/>
  <c r="F134" i="29"/>
  <c r="G131" i="29" l="1"/>
  <c r="E10" i="55"/>
  <c r="E9" i="55"/>
  <c r="E8" i="55"/>
  <c r="F10" i="54" l="1"/>
  <c r="F13" i="54" s="1"/>
  <c r="G12" i="54"/>
  <c r="G10" i="54" s="1"/>
  <c r="G13" i="54" s="1"/>
  <c r="D10" i="54" l="1"/>
  <c r="D13" i="54" s="1"/>
  <c r="H169" i="29" l="1"/>
  <c r="E91" i="31" l="1"/>
  <c r="E90" i="31" s="1"/>
  <c r="F92" i="31"/>
  <c r="F91" i="31" s="1"/>
  <c r="F90" i="31" s="1"/>
  <c r="D91" i="31"/>
  <c r="D90" i="31" s="1"/>
  <c r="E154" i="31"/>
  <c r="E153" i="31" s="1"/>
  <c r="E148" i="31"/>
  <c r="E147" i="31" s="1"/>
  <c r="E145" i="31"/>
  <c r="E144" i="31" s="1"/>
  <c r="E140" i="31"/>
  <c r="E139" i="31" s="1"/>
  <c r="E137" i="31"/>
  <c r="E136" i="31" s="1"/>
  <c r="E131" i="31"/>
  <c r="E130" i="31" s="1"/>
  <c r="E126" i="31"/>
  <c r="E125" i="31" s="1"/>
  <c r="E121" i="31"/>
  <c r="E117" i="31"/>
  <c r="E116" i="31" s="1"/>
  <c r="E114" i="31"/>
  <c r="E113" i="31" s="1"/>
  <c r="E108" i="31"/>
  <c r="E107" i="31" s="1"/>
  <c r="E103" i="31"/>
  <c r="E101" i="31"/>
  <c r="E96" i="31"/>
  <c r="E95" i="31" s="1"/>
  <c r="E88" i="31"/>
  <c r="E87" i="31" s="1"/>
  <c r="E84" i="31"/>
  <c r="E82" i="31"/>
  <c r="E77" i="31"/>
  <c r="E75" i="31"/>
  <c r="E73" i="31"/>
  <c r="E67" i="31"/>
  <c r="E66" i="31" s="1"/>
  <c r="E65" i="31" s="1"/>
  <c r="E61" i="31"/>
  <c r="E58" i="31"/>
  <c r="E57" i="31" s="1"/>
  <c r="E46" i="31"/>
  <c r="E45" i="31" s="1"/>
  <c r="E43" i="31"/>
  <c r="E42" i="31" s="1"/>
  <c r="E40" i="31"/>
  <c r="E38" i="31"/>
  <c r="E36" i="31"/>
  <c r="E31" i="31"/>
  <c r="E30" i="31" s="1"/>
  <c r="E26" i="31"/>
  <c r="E25" i="31" s="1"/>
  <c r="E20" i="31"/>
  <c r="E19" i="31" s="1"/>
  <c r="E18" i="31" s="1"/>
  <c r="E16" i="31"/>
  <c r="E14" i="31"/>
  <c r="E11" i="31"/>
  <c r="E10" i="31" s="1"/>
  <c r="F155" i="31"/>
  <c r="F154" i="31" s="1"/>
  <c r="F153" i="31" s="1"/>
  <c r="F149" i="31"/>
  <c r="F148" i="31" s="1"/>
  <c r="F147" i="31" s="1"/>
  <c r="F146" i="31"/>
  <c r="F145" i="31" s="1"/>
  <c r="F144" i="31" s="1"/>
  <c r="F141" i="31"/>
  <c r="F140" i="31" s="1"/>
  <c r="F139" i="31" s="1"/>
  <c r="F138" i="31"/>
  <c r="F137" i="31" s="1"/>
  <c r="F136" i="31" s="1"/>
  <c r="F135" i="31" s="1"/>
  <c r="F134" i="31" s="1"/>
  <c r="F132" i="31"/>
  <c r="F131" i="31" s="1"/>
  <c r="F130" i="31" s="1"/>
  <c r="F126" i="31"/>
  <c r="F125" i="31" s="1"/>
  <c r="F122" i="31"/>
  <c r="F121" i="31" s="1"/>
  <c r="F118" i="31"/>
  <c r="F117" i="31" s="1"/>
  <c r="F116" i="31" s="1"/>
  <c r="F115" i="31"/>
  <c r="F114" i="31" s="1"/>
  <c r="F113" i="31" s="1"/>
  <c r="F109" i="31"/>
  <c r="F108" i="31" s="1"/>
  <c r="F107" i="31" s="1"/>
  <c r="F104" i="31"/>
  <c r="F103" i="31" s="1"/>
  <c r="F102" i="31"/>
  <c r="F101" i="31" s="1"/>
  <c r="F97" i="31"/>
  <c r="F96" i="31" s="1"/>
  <c r="F95" i="31" s="1"/>
  <c r="F89" i="31"/>
  <c r="F88" i="31" s="1"/>
  <c r="F87" i="31" s="1"/>
  <c r="F85" i="31"/>
  <c r="F84" i="31" s="1"/>
  <c r="F83" i="31"/>
  <c r="F82" i="31" s="1"/>
  <c r="F78" i="31"/>
  <c r="F77" i="31" s="1"/>
  <c r="F76" i="31"/>
  <c r="F75" i="31" s="1"/>
  <c r="F74" i="31"/>
  <c r="F73" i="31" s="1"/>
  <c r="F68" i="31"/>
  <c r="F67" i="31" s="1"/>
  <c r="F66" i="31" s="1"/>
  <c r="F62" i="31"/>
  <c r="F61" i="31" s="1"/>
  <c r="F59" i="31"/>
  <c r="F58" i="31" s="1"/>
  <c r="F57" i="31" s="1"/>
  <c r="F54" i="31"/>
  <c r="F53" i="31" s="1"/>
  <c r="F47" i="31"/>
  <c r="F46" i="31" s="1"/>
  <c r="F45" i="31" s="1"/>
  <c r="F44" i="31"/>
  <c r="F43" i="31" s="1"/>
  <c r="F42" i="31" s="1"/>
  <c r="F41" i="31"/>
  <c r="F40" i="31" s="1"/>
  <c r="F39" i="31"/>
  <c r="F38" i="31" s="1"/>
  <c r="F37" i="31"/>
  <c r="F36" i="31" s="1"/>
  <c r="F32" i="31"/>
  <c r="F31" i="31" s="1"/>
  <c r="F30" i="31" s="1"/>
  <c r="F27" i="31"/>
  <c r="F26" i="31" s="1"/>
  <c r="F25" i="31" s="1"/>
  <c r="F21" i="31"/>
  <c r="F20" i="31" s="1"/>
  <c r="F19" i="31" s="1"/>
  <c r="F18" i="31" s="1"/>
  <c r="F17" i="31"/>
  <c r="F16" i="31" s="1"/>
  <c r="F15" i="31"/>
  <c r="F14" i="31" s="1"/>
  <c r="F12" i="31"/>
  <c r="F11" i="31" s="1"/>
  <c r="F10" i="31" s="1"/>
  <c r="F111" i="31" l="1"/>
  <c r="F142" i="31"/>
  <c r="F133" i="31"/>
  <c r="F24" i="31"/>
  <c r="F49" i="31"/>
  <c r="E81" i="31"/>
  <c r="E80" i="31" s="1"/>
  <c r="E86" i="31" s="1"/>
  <c r="F100" i="31"/>
  <c r="F99" i="31" s="1"/>
  <c r="E100" i="31"/>
  <c r="E99" i="31" s="1"/>
  <c r="F81" i="31"/>
  <c r="E72" i="31"/>
  <c r="E71" i="31" s="1"/>
  <c r="E35" i="31"/>
  <c r="E135" i="31" s="1"/>
  <c r="E134" i="31" s="1"/>
  <c r="E133" i="31" s="1"/>
  <c r="E13" i="31"/>
  <c r="E9" i="31" s="1"/>
  <c r="E8" i="31" s="1"/>
  <c r="F35" i="31"/>
  <c r="F72" i="31"/>
  <c r="F71" i="31" s="1"/>
  <c r="F13" i="31"/>
  <c r="F9" i="31" s="1"/>
  <c r="F8" i="31" s="1"/>
  <c r="H244" i="53"/>
  <c r="H245" i="53"/>
  <c r="H246" i="53"/>
  <c r="H249" i="53"/>
  <c r="H252" i="53"/>
  <c r="H253" i="53"/>
  <c r="H229" i="53"/>
  <c r="H221" i="53"/>
  <c r="H225" i="53"/>
  <c r="H216" i="53"/>
  <c r="H212" i="53"/>
  <c r="H213" i="53"/>
  <c r="H203" i="53"/>
  <c r="H196" i="53"/>
  <c r="H180" i="53"/>
  <c r="H184" i="53"/>
  <c r="H160" i="53"/>
  <c r="H161" i="53"/>
  <c r="H162" i="53"/>
  <c r="G129" i="29"/>
  <c r="G130" i="29"/>
  <c r="H153" i="53"/>
  <c r="H146" i="53"/>
  <c r="H119" i="53"/>
  <c r="H125" i="53"/>
  <c r="H102" i="53"/>
  <c r="H99" i="53"/>
  <c r="H98" i="53"/>
  <c r="H97" i="53"/>
  <c r="H89" i="53"/>
  <c r="H83" i="53"/>
  <c r="H75" i="53"/>
  <c r="H76" i="53"/>
  <c r="H49" i="53"/>
  <c r="H50" i="53"/>
  <c r="H51" i="53"/>
  <c r="H23" i="53"/>
  <c r="H24" i="53"/>
  <c r="H25" i="53"/>
  <c r="H15" i="53"/>
  <c r="H16" i="53"/>
  <c r="H22" i="53"/>
  <c r="H251" i="53"/>
  <c r="G250" i="53"/>
  <c r="H250" i="53" s="1"/>
  <c r="H248" i="53"/>
  <c r="G247" i="53"/>
  <c r="H247" i="53" s="1"/>
  <c r="H243" i="53"/>
  <c r="G242" i="53"/>
  <c r="H234" i="53"/>
  <c r="G233" i="53"/>
  <c r="G232" i="53" s="1"/>
  <c r="H228" i="53"/>
  <c r="H227" i="53"/>
  <c r="H226" i="53"/>
  <c r="H224" i="53"/>
  <c r="H223" i="53"/>
  <c r="H222" i="53"/>
  <c r="H220" i="53"/>
  <c r="G219" i="53"/>
  <c r="G218" i="53" s="1"/>
  <c r="G217" i="53" s="1"/>
  <c r="H217" i="53" s="1"/>
  <c r="H215" i="53"/>
  <c r="G214" i="53"/>
  <c r="H214" i="53" s="1"/>
  <c r="H211" i="53"/>
  <c r="G210" i="53"/>
  <c r="H210" i="53" s="1"/>
  <c r="H202" i="53"/>
  <c r="G201" i="53"/>
  <c r="H195" i="53"/>
  <c r="G194" i="53"/>
  <c r="G193" i="53" s="1"/>
  <c r="H193" i="53" s="1"/>
  <c r="G190" i="53"/>
  <c r="H183" i="53"/>
  <c r="G182" i="53"/>
  <c r="H182" i="53" s="1"/>
  <c r="H179" i="53"/>
  <c r="G178" i="53"/>
  <c r="H178" i="53" s="1"/>
  <c r="H171" i="53"/>
  <c r="I170" i="53"/>
  <c r="G170" i="53"/>
  <c r="G169" i="53" s="1"/>
  <c r="G164" i="53"/>
  <c r="I164" i="53" s="1"/>
  <c r="H159" i="53"/>
  <c r="H158" i="53" s="1"/>
  <c r="G158" i="53"/>
  <c r="G157" i="53" s="1"/>
  <c r="H152" i="53"/>
  <c r="G151" i="53"/>
  <c r="H145" i="53"/>
  <c r="G144" i="53"/>
  <c r="G143" i="53" s="1"/>
  <c r="G142" i="53" s="1"/>
  <c r="H136" i="53"/>
  <c r="G135" i="53"/>
  <c r="H135" i="53" s="1"/>
  <c r="H132" i="53"/>
  <c r="G131" i="53"/>
  <c r="G130" i="53" s="1"/>
  <c r="H124" i="53"/>
  <c r="G123" i="53"/>
  <c r="H118" i="53"/>
  <c r="G117" i="53"/>
  <c r="H117" i="53" s="1"/>
  <c r="H110" i="53"/>
  <c r="G109" i="53"/>
  <c r="H109" i="53" s="1"/>
  <c r="H101" i="53"/>
  <c r="G100" i="53"/>
  <c r="H100" i="53" s="1"/>
  <c r="H96" i="53"/>
  <c r="G95" i="53"/>
  <c r="H88" i="53"/>
  <c r="G87" i="53"/>
  <c r="H87" i="53" s="1"/>
  <c r="H82" i="53"/>
  <c r="G81" i="53"/>
  <c r="H81" i="53" s="1"/>
  <c r="G73" i="53"/>
  <c r="G70" i="53"/>
  <c r="H70" i="53" s="1"/>
  <c r="G60" i="53"/>
  <c r="H60" i="53" s="1"/>
  <c r="H53" i="53"/>
  <c r="G52" i="53"/>
  <c r="H48" i="53"/>
  <c r="G47" i="53"/>
  <c r="H47" i="53" s="1"/>
  <c r="I45" i="53"/>
  <c r="H42" i="53"/>
  <c r="G41" i="53"/>
  <c r="G40" i="53" s="1"/>
  <c r="H40" i="53" s="1"/>
  <c r="H36" i="53"/>
  <c r="G35" i="53"/>
  <c r="H31" i="53"/>
  <c r="G30" i="53"/>
  <c r="G29" i="53" s="1"/>
  <c r="H29" i="53" s="1"/>
  <c r="G21" i="53"/>
  <c r="H21" i="53" s="1"/>
  <c r="H14" i="53"/>
  <c r="G13" i="53"/>
  <c r="H13" i="53" s="1"/>
  <c r="H8" i="52"/>
  <c r="H201" i="52" s="1"/>
  <c r="F13" i="52"/>
  <c r="F12" i="52" s="1"/>
  <c r="G14" i="52"/>
  <c r="G199" i="52"/>
  <c r="F198" i="52"/>
  <c r="G198" i="52" s="1"/>
  <c r="G197" i="52"/>
  <c r="F196" i="52"/>
  <c r="G196" i="52" s="1"/>
  <c r="G195" i="52"/>
  <c r="F194" i="52"/>
  <c r="G187" i="52"/>
  <c r="F186" i="52"/>
  <c r="G186" i="52" s="1"/>
  <c r="G182" i="52"/>
  <c r="G181" i="52"/>
  <c r="G180" i="52"/>
  <c r="G179" i="52"/>
  <c r="G178" i="52"/>
  <c r="G177" i="52"/>
  <c r="G176" i="52"/>
  <c r="G175" i="52"/>
  <c r="G174" i="52"/>
  <c r="F173" i="52"/>
  <c r="F172" i="52" s="1"/>
  <c r="F171" i="52" s="1"/>
  <c r="G171" i="52" s="1"/>
  <c r="G170" i="52"/>
  <c r="F169" i="52"/>
  <c r="G169" i="52" s="1"/>
  <c r="G168" i="52"/>
  <c r="F167" i="52"/>
  <c r="G160" i="52"/>
  <c r="F159" i="52"/>
  <c r="G154" i="52"/>
  <c r="F153" i="52"/>
  <c r="F152" i="52" s="1"/>
  <c r="G152" i="52" s="1"/>
  <c r="F150" i="52"/>
  <c r="G144" i="52"/>
  <c r="F143" i="52"/>
  <c r="G143" i="52" s="1"/>
  <c r="G141" i="52"/>
  <c r="F140" i="52"/>
  <c r="G140" i="52" s="1"/>
  <c r="G133" i="52"/>
  <c r="H132" i="52"/>
  <c r="F132" i="52"/>
  <c r="F131" i="52" s="1"/>
  <c r="G130" i="52"/>
  <c r="F129" i="52"/>
  <c r="G127" i="52"/>
  <c r="F126" i="52"/>
  <c r="F125" i="52" s="1"/>
  <c r="G121" i="52"/>
  <c r="F120" i="52"/>
  <c r="G115" i="52"/>
  <c r="F114" i="52"/>
  <c r="F113" i="52" s="1"/>
  <c r="F112" i="52" s="1"/>
  <c r="G107" i="52"/>
  <c r="F106" i="52"/>
  <c r="F105" i="52" s="1"/>
  <c r="G105" i="52" s="1"/>
  <c r="G104" i="52"/>
  <c r="F103" i="52"/>
  <c r="F102" i="52" s="1"/>
  <c r="G97" i="52"/>
  <c r="F96" i="52"/>
  <c r="G92" i="52"/>
  <c r="F91" i="52"/>
  <c r="F90" i="52" s="1"/>
  <c r="F89" i="52" s="1"/>
  <c r="G85" i="52"/>
  <c r="F84" i="52"/>
  <c r="G84" i="52" s="1"/>
  <c r="G77" i="52"/>
  <c r="F76" i="52"/>
  <c r="G76" i="52" s="1"/>
  <c r="G75" i="52"/>
  <c r="F74" i="52"/>
  <c r="G68" i="52"/>
  <c r="F67" i="52"/>
  <c r="G67" i="52" s="1"/>
  <c r="G63" i="52"/>
  <c r="F62" i="52"/>
  <c r="G62" i="52" s="1"/>
  <c r="G57" i="52"/>
  <c r="F56" i="52"/>
  <c r="G56" i="52" s="1"/>
  <c r="G55" i="52"/>
  <c r="F54" i="52"/>
  <c r="G50" i="52"/>
  <c r="F49" i="52"/>
  <c r="G49" i="52" s="1"/>
  <c r="G47" i="52"/>
  <c r="F46" i="52"/>
  <c r="G46" i="52" s="1"/>
  <c r="G45" i="52"/>
  <c r="F44" i="52"/>
  <c r="G44" i="52" s="1"/>
  <c r="G43" i="52"/>
  <c r="F42" i="52"/>
  <c r="G42" i="52" s="1"/>
  <c r="H40" i="52"/>
  <c r="G37" i="52"/>
  <c r="F36" i="52"/>
  <c r="F35" i="52" s="1"/>
  <c r="G35" i="52" s="1"/>
  <c r="G31" i="52"/>
  <c r="F30" i="52"/>
  <c r="G26" i="52"/>
  <c r="F25" i="52"/>
  <c r="F24" i="52" s="1"/>
  <c r="G24" i="52" s="1"/>
  <c r="G20" i="52"/>
  <c r="F19" i="52"/>
  <c r="G183" i="29"/>
  <c r="G180" i="29"/>
  <c r="H40" i="29"/>
  <c r="F48" i="31" l="1"/>
  <c r="F129" i="31"/>
  <c r="F86" i="31"/>
  <c r="F80" i="31"/>
  <c r="F79" i="31" s="1"/>
  <c r="F106" i="31"/>
  <c r="F105" i="31" s="1"/>
  <c r="E79" i="31"/>
  <c r="E106" i="31"/>
  <c r="E105" i="31" s="1"/>
  <c r="F166" i="52"/>
  <c r="F165" i="52" s="1"/>
  <c r="F164" i="52" s="1"/>
  <c r="G164" i="52" s="1"/>
  <c r="F139" i="52"/>
  <c r="G139" i="52" s="1"/>
  <c r="G12" i="53"/>
  <c r="G11" i="53" s="1"/>
  <c r="H233" i="53"/>
  <c r="G116" i="53"/>
  <c r="G115" i="53" s="1"/>
  <c r="G114" i="53" s="1"/>
  <c r="H114" i="53" s="1"/>
  <c r="G134" i="53"/>
  <c r="H134" i="53" s="1"/>
  <c r="G86" i="53"/>
  <c r="H86" i="53" s="1"/>
  <c r="G181" i="53"/>
  <c r="H181" i="53" s="1"/>
  <c r="G80" i="53"/>
  <c r="G79" i="53" s="1"/>
  <c r="G177" i="53"/>
  <c r="H177" i="53" s="1"/>
  <c r="G209" i="53"/>
  <c r="G208" i="53" s="1"/>
  <c r="G207" i="53" s="1"/>
  <c r="H207" i="53" s="1"/>
  <c r="H52" i="53"/>
  <c r="G69" i="53"/>
  <c r="H130" i="53"/>
  <c r="H218" i="53"/>
  <c r="G241" i="53"/>
  <c r="H143" i="53"/>
  <c r="G108" i="53"/>
  <c r="H108" i="53" s="1"/>
  <c r="H30" i="53"/>
  <c r="H41" i="53"/>
  <c r="G141" i="53"/>
  <c r="H142" i="53"/>
  <c r="G163" i="53"/>
  <c r="I163" i="53" s="1"/>
  <c r="G20" i="53"/>
  <c r="H20" i="53" s="1"/>
  <c r="G28" i="53"/>
  <c r="G34" i="53"/>
  <c r="H35" i="53"/>
  <c r="G39" i="53"/>
  <c r="H170" i="53"/>
  <c r="I169" i="53"/>
  <c r="H169" i="53" s="1"/>
  <c r="G200" i="53"/>
  <c r="H201" i="53"/>
  <c r="H232" i="53"/>
  <c r="G231" i="53"/>
  <c r="G122" i="53"/>
  <c r="H123" i="53"/>
  <c r="H151" i="53"/>
  <c r="G150" i="53"/>
  <c r="H95" i="53"/>
  <c r="G94" i="53"/>
  <c r="G189" i="53"/>
  <c r="H131" i="53"/>
  <c r="H144" i="53"/>
  <c r="H157" i="53"/>
  <c r="H194" i="53"/>
  <c r="H219" i="53"/>
  <c r="H242" i="53"/>
  <c r="G91" i="52"/>
  <c r="F48" i="52"/>
  <c r="G48" i="52" s="1"/>
  <c r="G13" i="52"/>
  <c r="G12" i="52"/>
  <c r="F11" i="52"/>
  <c r="G126" i="52"/>
  <c r="G106" i="52"/>
  <c r="F61" i="52"/>
  <c r="F60" i="52" s="1"/>
  <c r="G60" i="52" s="1"/>
  <c r="F88" i="52"/>
  <c r="G88" i="52" s="1"/>
  <c r="G89" i="52"/>
  <c r="F83" i="52"/>
  <c r="F82" i="52" s="1"/>
  <c r="F101" i="52"/>
  <c r="G101" i="52" s="1"/>
  <c r="F66" i="52"/>
  <c r="F65" i="52" s="1"/>
  <c r="F142" i="52"/>
  <c r="G142" i="52" s="1"/>
  <c r="F185" i="52"/>
  <c r="F184" i="52" s="1"/>
  <c r="G167" i="52"/>
  <c r="F41" i="52"/>
  <c r="G41" i="52" s="1"/>
  <c r="F53" i="52"/>
  <c r="G25" i="52"/>
  <c r="G36" i="52"/>
  <c r="G66" i="52"/>
  <c r="F73" i="52"/>
  <c r="G74" i="52"/>
  <c r="F111" i="52"/>
  <c r="G112" i="52"/>
  <c r="G120" i="52"/>
  <c r="F119" i="52"/>
  <c r="G129" i="52"/>
  <c r="F128" i="52"/>
  <c r="G128" i="52" s="1"/>
  <c r="F18" i="52"/>
  <c r="G19" i="52"/>
  <c r="F23" i="52"/>
  <c r="F29" i="52"/>
  <c r="G30" i="52"/>
  <c r="F34" i="52"/>
  <c r="G132" i="52"/>
  <c r="H131" i="52"/>
  <c r="G131" i="52" s="1"/>
  <c r="F193" i="52"/>
  <c r="G54" i="52"/>
  <c r="F95" i="52"/>
  <c r="G96" i="52"/>
  <c r="G102" i="52"/>
  <c r="G159" i="52"/>
  <c r="F158" i="52"/>
  <c r="G172" i="52"/>
  <c r="G113" i="52"/>
  <c r="F149" i="52"/>
  <c r="G90" i="52"/>
  <c r="G103" i="52"/>
  <c r="G114" i="52"/>
  <c r="G125" i="52"/>
  <c r="G153" i="52"/>
  <c r="G173" i="52"/>
  <c r="G194" i="52"/>
  <c r="G182" i="29"/>
  <c r="G184" i="29"/>
  <c r="G185" i="29"/>
  <c r="G181" i="29"/>
  <c r="H137" i="29"/>
  <c r="H136" i="29" s="1"/>
  <c r="H125" i="29" s="1"/>
  <c r="G14" i="29"/>
  <c r="G20" i="29"/>
  <c r="G26" i="29"/>
  <c r="G31" i="29"/>
  <c r="G37" i="29"/>
  <c r="G43" i="29"/>
  <c r="G45" i="29"/>
  <c r="G47" i="29"/>
  <c r="G51" i="29"/>
  <c r="G49" i="29" s="1"/>
  <c r="G64" i="29"/>
  <c r="G69" i="29"/>
  <c r="G76" i="29"/>
  <c r="G78" i="29"/>
  <c r="G86" i="29"/>
  <c r="G93" i="29"/>
  <c r="G98" i="29"/>
  <c r="G105" i="29"/>
  <c r="G108" i="29"/>
  <c r="G116" i="29"/>
  <c r="G122" i="29"/>
  <c r="G128" i="29"/>
  <c r="G138" i="29"/>
  <c r="G146" i="29"/>
  <c r="G149" i="29"/>
  <c r="G159" i="29"/>
  <c r="G165" i="29"/>
  <c r="G173" i="29"/>
  <c r="G175" i="29"/>
  <c r="G179" i="29"/>
  <c r="G190" i="29"/>
  <c r="G198" i="29"/>
  <c r="G200" i="29"/>
  <c r="G202" i="29"/>
  <c r="G165" i="52" l="1"/>
  <c r="G166" i="52"/>
  <c r="G83" i="52"/>
  <c r="G61" i="52"/>
  <c r="F59" i="52"/>
  <c r="G59" i="52" s="1"/>
  <c r="F100" i="52"/>
  <c r="F99" i="52" s="1"/>
  <c r="H116" i="53"/>
  <c r="H12" i="53"/>
  <c r="H208" i="53"/>
  <c r="H11" i="53"/>
  <c r="G10" i="53"/>
  <c r="H115" i="53"/>
  <c r="G85" i="53"/>
  <c r="G84" i="53" s="1"/>
  <c r="G129" i="53"/>
  <c r="H129" i="53" s="1"/>
  <c r="G45" i="53"/>
  <c r="H45" i="53" s="1"/>
  <c r="H209" i="53"/>
  <c r="H79" i="53"/>
  <c r="G78" i="53"/>
  <c r="H78" i="53" s="1"/>
  <c r="H80" i="53"/>
  <c r="G176" i="53"/>
  <c r="H176" i="53" s="1"/>
  <c r="G240" i="53"/>
  <c r="H241" i="53"/>
  <c r="H69" i="53"/>
  <c r="G68" i="53"/>
  <c r="G156" i="53"/>
  <c r="G155" i="53" s="1"/>
  <c r="G107" i="53"/>
  <c r="H107" i="53" s="1"/>
  <c r="H150" i="53"/>
  <c r="G149" i="53"/>
  <c r="H122" i="53"/>
  <c r="G121" i="53"/>
  <c r="H200" i="53"/>
  <c r="G199" i="53"/>
  <c r="G19" i="53"/>
  <c r="H19" i="53" s="1"/>
  <c r="G188" i="53"/>
  <c r="H94" i="53"/>
  <c r="G93" i="53"/>
  <c r="H231" i="53"/>
  <c r="G230" i="53"/>
  <c r="H34" i="53"/>
  <c r="G33" i="53"/>
  <c r="G38" i="53"/>
  <c r="H39" i="53"/>
  <c r="G140" i="53"/>
  <c r="H141" i="53"/>
  <c r="G27" i="53"/>
  <c r="H27" i="53" s="1"/>
  <c r="H28" i="53"/>
  <c r="G185" i="52"/>
  <c r="F10" i="52"/>
  <c r="G10" i="52" s="1"/>
  <c r="G11" i="52"/>
  <c r="F138" i="52"/>
  <c r="F137" i="52" s="1"/>
  <c r="F40" i="52"/>
  <c r="F39" i="52" s="1"/>
  <c r="G53" i="52"/>
  <c r="F52" i="52"/>
  <c r="F148" i="52"/>
  <c r="G184" i="52"/>
  <c r="F183" i="52"/>
  <c r="G158" i="52"/>
  <c r="F157" i="52"/>
  <c r="G95" i="52"/>
  <c r="F94" i="52"/>
  <c r="F192" i="52"/>
  <c r="G193" i="52"/>
  <c r="F17" i="52"/>
  <c r="G18" i="52"/>
  <c r="F124" i="52"/>
  <c r="F110" i="52"/>
  <c r="G111" i="52"/>
  <c r="G65" i="52"/>
  <c r="F64" i="52"/>
  <c r="F28" i="52"/>
  <c r="G29" i="52"/>
  <c r="G119" i="52"/>
  <c r="F118" i="52"/>
  <c r="G82" i="52"/>
  <c r="F81" i="52"/>
  <c r="F22" i="52"/>
  <c r="G22" i="52" s="1"/>
  <c r="G23" i="52"/>
  <c r="G73" i="52"/>
  <c r="F72" i="52"/>
  <c r="F33" i="52"/>
  <c r="G34" i="52"/>
  <c r="G100" i="52" l="1"/>
  <c r="H85" i="53"/>
  <c r="G44" i="53"/>
  <c r="H44" i="53" s="1"/>
  <c r="G9" i="53"/>
  <c r="H9" i="53" s="1"/>
  <c r="H10" i="53"/>
  <c r="G128" i="53"/>
  <c r="G127" i="53" s="1"/>
  <c r="H127" i="53" s="1"/>
  <c r="G175" i="53"/>
  <c r="H175" i="53" s="1"/>
  <c r="H156" i="53"/>
  <c r="G239" i="53"/>
  <c r="H240" i="53"/>
  <c r="G67" i="53"/>
  <c r="H67" i="53" s="1"/>
  <c r="H68" i="53"/>
  <c r="G106" i="53"/>
  <c r="G105" i="53" s="1"/>
  <c r="G32" i="53"/>
  <c r="H33" i="53"/>
  <c r="G187" i="53"/>
  <c r="G154" i="53"/>
  <c r="H154" i="53" s="1"/>
  <c r="H155" i="53"/>
  <c r="G139" i="53"/>
  <c r="H139" i="53" s="1"/>
  <c r="H140" i="53"/>
  <c r="G92" i="53"/>
  <c r="H93" i="53"/>
  <c r="G148" i="53"/>
  <c r="H149" i="53"/>
  <c r="H230" i="53"/>
  <c r="G206" i="53"/>
  <c r="H199" i="53"/>
  <c r="G198" i="53"/>
  <c r="H121" i="53"/>
  <c r="G120" i="53"/>
  <c r="H38" i="53"/>
  <c r="G37" i="53"/>
  <c r="H37" i="53" s="1"/>
  <c r="G18" i="53"/>
  <c r="H18" i="53" s="1"/>
  <c r="H84" i="53"/>
  <c r="G77" i="53"/>
  <c r="H77" i="53" s="1"/>
  <c r="G40" i="52"/>
  <c r="G138" i="52"/>
  <c r="F9" i="52"/>
  <c r="G9" i="52" s="1"/>
  <c r="F51" i="52"/>
  <c r="G51" i="52" s="1"/>
  <c r="G52" i="52"/>
  <c r="F117" i="52"/>
  <c r="G118" i="52"/>
  <c r="G64" i="52"/>
  <c r="F58" i="52"/>
  <c r="G58" i="52" s="1"/>
  <c r="G183" i="52"/>
  <c r="F163" i="52"/>
  <c r="G33" i="52"/>
  <c r="F32" i="52"/>
  <c r="G32" i="52" s="1"/>
  <c r="F27" i="52"/>
  <c r="G28" i="52"/>
  <c r="F109" i="52"/>
  <c r="G109" i="52" s="1"/>
  <c r="G110" i="52"/>
  <c r="F156" i="52"/>
  <c r="G157" i="52"/>
  <c r="F147" i="52"/>
  <c r="F123" i="52"/>
  <c r="G124" i="52"/>
  <c r="F191" i="52"/>
  <c r="G192" i="52"/>
  <c r="F98" i="52"/>
  <c r="G98" i="52" s="1"/>
  <c r="G99" i="52"/>
  <c r="G94" i="52"/>
  <c r="F93" i="52"/>
  <c r="G137" i="52"/>
  <c r="F136" i="52"/>
  <c r="F71" i="52"/>
  <c r="G72" i="52"/>
  <c r="G81" i="52"/>
  <c r="F80" i="52"/>
  <c r="F16" i="52"/>
  <c r="G17" i="52"/>
  <c r="G39" i="52"/>
  <c r="G126" i="53" l="1"/>
  <c r="H126" i="53" s="1"/>
  <c r="H128" i="53"/>
  <c r="G174" i="53"/>
  <c r="H174" i="53" s="1"/>
  <c r="G43" i="53"/>
  <c r="H43" i="53" s="1"/>
  <c r="H239" i="53"/>
  <c r="G238" i="53"/>
  <c r="H106" i="53"/>
  <c r="H120" i="53"/>
  <c r="G113" i="53"/>
  <c r="H105" i="53"/>
  <c r="G104" i="53"/>
  <c r="G186" i="53"/>
  <c r="H198" i="53"/>
  <c r="G197" i="53"/>
  <c r="H197" i="53" s="1"/>
  <c r="G205" i="53"/>
  <c r="H206" i="53"/>
  <c r="G17" i="53"/>
  <c r="H17" i="53" s="1"/>
  <c r="H148" i="53"/>
  <c r="G147" i="53"/>
  <c r="H92" i="53"/>
  <c r="G91" i="53"/>
  <c r="H32" i="53"/>
  <c r="G26" i="53"/>
  <c r="H26" i="53" s="1"/>
  <c r="F38" i="52"/>
  <c r="G38" i="52" s="1"/>
  <c r="F122" i="52"/>
  <c r="G122" i="52" s="1"/>
  <c r="G123" i="52"/>
  <c r="F21" i="52"/>
  <c r="G21" i="52" s="1"/>
  <c r="G27" i="52"/>
  <c r="G80" i="52"/>
  <c r="F79" i="52"/>
  <c r="G136" i="52"/>
  <c r="F135" i="52"/>
  <c r="F162" i="52"/>
  <c r="G163" i="52"/>
  <c r="G156" i="52"/>
  <c r="F155" i="52"/>
  <c r="G155" i="52" s="1"/>
  <c r="G93" i="52"/>
  <c r="F87" i="52"/>
  <c r="F146" i="52"/>
  <c r="G16" i="52"/>
  <c r="F15" i="52"/>
  <c r="G71" i="52"/>
  <c r="F70" i="52"/>
  <c r="F190" i="52"/>
  <c r="G191" i="52"/>
  <c r="G117" i="52"/>
  <c r="F116" i="52"/>
  <c r="G173" i="53" l="1"/>
  <c r="H173" i="53" s="1"/>
  <c r="H238" i="53"/>
  <c r="G237" i="53"/>
  <c r="G204" i="53"/>
  <c r="H204" i="53" s="1"/>
  <c r="H205" i="53"/>
  <c r="H147" i="53"/>
  <c r="G138" i="53"/>
  <c r="H138" i="53" s="1"/>
  <c r="G8" i="53"/>
  <c r="G185" i="53"/>
  <c r="G112" i="53"/>
  <c r="H112" i="53" s="1"/>
  <c r="H113" i="53"/>
  <c r="H91" i="53"/>
  <c r="G90" i="53"/>
  <c r="H90" i="53" s="1"/>
  <c r="H104" i="53"/>
  <c r="G15" i="52"/>
  <c r="G116" i="52"/>
  <c r="F108" i="52"/>
  <c r="G108" i="52" s="1"/>
  <c r="F69" i="52"/>
  <c r="G70" i="52"/>
  <c r="F145" i="52"/>
  <c r="G135" i="52"/>
  <c r="F86" i="52"/>
  <c r="G86" i="52" s="1"/>
  <c r="G87" i="52"/>
  <c r="G79" i="52"/>
  <c r="F189" i="52"/>
  <c r="G190" i="52"/>
  <c r="F161" i="52"/>
  <c r="G161" i="52" s="1"/>
  <c r="G162" i="52"/>
  <c r="G69" i="52" l="1"/>
  <c r="G103" i="53"/>
  <c r="H103" i="53" s="1"/>
  <c r="G172" i="53"/>
  <c r="I172" i="53" s="1"/>
  <c r="I254" i="53" s="1"/>
  <c r="G236" i="53"/>
  <c r="H237" i="53"/>
  <c r="F188" i="52"/>
  <c r="G189" i="52"/>
  <c r="F78" i="52"/>
  <c r="G78" i="52" s="1"/>
  <c r="F134" i="52"/>
  <c r="G134" i="52" s="1"/>
  <c r="D154" i="31"/>
  <c r="D153" i="31" s="1"/>
  <c r="D148" i="31"/>
  <c r="D147" i="31" s="1"/>
  <c r="D145" i="31"/>
  <c r="D144" i="31" s="1"/>
  <c r="D142" i="31" s="1"/>
  <c r="D140" i="31"/>
  <c r="D139" i="31" s="1"/>
  <c r="D137" i="31"/>
  <c r="D136" i="31" s="1"/>
  <c r="D131" i="31"/>
  <c r="D130" i="31" s="1"/>
  <c r="D128" i="31" s="1"/>
  <c r="D126" i="31"/>
  <c r="D125" i="31" s="1"/>
  <c r="D123" i="31" s="1"/>
  <c r="D119" i="31" s="1"/>
  <c r="D121" i="31"/>
  <c r="D117" i="31"/>
  <c r="D116" i="31" s="1"/>
  <c r="D114" i="31"/>
  <c r="D113" i="31" s="1"/>
  <c r="D108" i="31"/>
  <c r="D107" i="31" s="1"/>
  <c r="D103" i="31"/>
  <c r="D101" i="31"/>
  <c r="D96" i="31"/>
  <c r="D95" i="31" s="1"/>
  <c r="D88" i="31"/>
  <c r="D84" i="31"/>
  <c r="D82" i="31"/>
  <c r="D77" i="31"/>
  <c r="D75" i="31"/>
  <c r="D73" i="31"/>
  <c r="D67" i="31"/>
  <c r="D66" i="31" s="1"/>
  <c r="D61" i="31"/>
  <c r="D60" i="31" s="1"/>
  <c r="D53" i="31"/>
  <c r="D52" i="31" s="1"/>
  <c r="F52" i="31" s="1"/>
  <c r="F22" i="31" s="1"/>
  <c r="D59" i="31"/>
  <c r="D58" i="31" s="1"/>
  <c r="D57" i="31" s="1"/>
  <c r="D49" i="31"/>
  <c r="D46" i="31"/>
  <c r="D45" i="31" s="1"/>
  <c r="D43" i="31"/>
  <c r="D42" i="31" s="1"/>
  <c r="D40" i="31"/>
  <c r="D38" i="31"/>
  <c r="D36" i="31"/>
  <c r="D31" i="31"/>
  <c r="D30" i="31" s="1"/>
  <c r="D26" i="31"/>
  <c r="D25" i="31" s="1"/>
  <c r="D11" i="31"/>
  <c r="D10" i="31" s="1"/>
  <c r="D20" i="31"/>
  <c r="D19" i="31" s="1"/>
  <c r="D18" i="31" s="1"/>
  <c r="D16" i="31"/>
  <c r="D14" i="31"/>
  <c r="F97" i="29"/>
  <c r="F92" i="29"/>
  <c r="F68" i="29"/>
  <c r="F63" i="29"/>
  <c r="D111" i="31" l="1"/>
  <c r="D48" i="31"/>
  <c r="E49" i="31"/>
  <c r="E48" i="31" s="1"/>
  <c r="F65" i="31"/>
  <c r="D35" i="31"/>
  <c r="D106" i="31"/>
  <c r="D105" i="31" s="1"/>
  <c r="F200" i="52"/>
  <c r="G200" i="52" s="1"/>
  <c r="G188" i="52"/>
  <c r="G201" i="52" s="1"/>
  <c r="F201" i="52"/>
  <c r="H236" i="53"/>
  <c r="H254" i="53" s="1"/>
  <c r="G254" i="53"/>
  <c r="D81" i="31"/>
  <c r="D87" i="31"/>
  <c r="F96" i="29"/>
  <c r="G97" i="29"/>
  <c r="F62" i="29"/>
  <c r="G63" i="29"/>
  <c r="F67" i="29"/>
  <c r="G68" i="29"/>
  <c r="F91" i="29"/>
  <c r="G92" i="29"/>
  <c r="D13" i="31"/>
  <c r="D9" i="31" s="1"/>
  <c r="D8" i="31" s="1"/>
  <c r="D100" i="31"/>
  <c r="D99" i="31" s="1"/>
  <c r="D72" i="31"/>
  <c r="D22" i="31" l="1"/>
  <c r="D65" i="31" s="1"/>
  <c r="D80" i="31"/>
  <c r="D135" i="31"/>
  <c r="D134" i="31" s="1"/>
  <c r="D133" i="31" s="1"/>
  <c r="D129" i="31" s="1"/>
  <c r="D98" i="31"/>
  <c r="D71" i="31"/>
  <c r="F90" i="29"/>
  <c r="G91" i="29"/>
  <c r="F61" i="29"/>
  <c r="G62" i="29"/>
  <c r="F66" i="29"/>
  <c r="G67" i="29"/>
  <c r="F95" i="29"/>
  <c r="G96" i="29"/>
  <c r="F145" i="29"/>
  <c r="F132" i="29"/>
  <c r="F137" i="29"/>
  <c r="F57" i="29"/>
  <c r="F55" i="29"/>
  <c r="F49" i="29"/>
  <c r="F46" i="29"/>
  <c r="G46" i="29" s="1"/>
  <c r="F42" i="29"/>
  <c r="G42" i="29" s="1"/>
  <c r="E22" i="31" l="1"/>
  <c r="D79" i="31"/>
  <c r="D86" i="31"/>
  <c r="F144" i="29"/>
  <c r="G144" i="29" s="1"/>
  <c r="G145" i="29"/>
  <c r="F94" i="29"/>
  <c r="G94" i="29" s="1"/>
  <c r="G95" i="29"/>
  <c r="F60" i="29"/>
  <c r="G61" i="29"/>
  <c r="F136" i="29"/>
  <c r="G136" i="29" s="1"/>
  <c r="G137" i="29"/>
  <c r="F65" i="29"/>
  <c r="G65" i="29" s="1"/>
  <c r="G66" i="29"/>
  <c r="F89" i="29"/>
  <c r="G90" i="29"/>
  <c r="F48" i="29"/>
  <c r="G48" i="29" s="1"/>
  <c r="F131" i="29"/>
  <c r="F54" i="29"/>
  <c r="G54" i="29" s="1"/>
  <c r="G89" i="29" l="1"/>
  <c r="F88" i="29"/>
  <c r="F53" i="29"/>
  <c r="G60" i="29"/>
  <c r="F59" i="29"/>
  <c r="G59" i="29" s="1"/>
  <c r="F25" i="29"/>
  <c r="F24" i="29" l="1"/>
  <c r="G25" i="29"/>
  <c r="F87" i="29"/>
  <c r="G87" i="29" s="1"/>
  <c r="G88" i="29"/>
  <c r="F52" i="29"/>
  <c r="G52" i="29" s="1"/>
  <c r="G53" i="29"/>
  <c r="F189" i="29"/>
  <c r="F188" i="29" l="1"/>
  <c r="G189" i="29"/>
  <c r="F23" i="29"/>
  <c r="G24" i="29"/>
  <c r="F77" i="29"/>
  <c r="G77" i="29" s="1"/>
  <c r="F201" i="29"/>
  <c r="G201" i="29" s="1"/>
  <c r="F22" i="29" l="1"/>
  <c r="G22" i="29" s="1"/>
  <c r="G23" i="29"/>
  <c r="F187" i="29"/>
  <c r="G187" i="29" s="1"/>
  <c r="G188" i="29"/>
  <c r="F127" i="29" l="1"/>
  <c r="F126" i="29" l="1"/>
  <c r="G126" i="29" s="1"/>
  <c r="G127" i="29"/>
  <c r="F125" i="29" l="1"/>
  <c r="F115" i="29"/>
  <c r="F124" i="29" l="1"/>
  <c r="G125" i="29"/>
  <c r="F114" i="29"/>
  <c r="G115" i="29"/>
  <c r="F164" i="29"/>
  <c r="F163" i="29" l="1"/>
  <c r="G164" i="29"/>
  <c r="F123" i="29"/>
  <c r="G123" i="29" s="1"/>
  <c r="G124" i="29"/>
  <c r="F113" i="29"/>
  <c r="G114" i="29"/>
  <c r="F199" i="29"/>
  <c r="G199" i="29" s="1"/>
  <c r="F197" i="29"/>
  <c r="F178" i="29"/>
  <c r="F174" i="29"/>
  <c r="G174" i="29" s="1"/>
  <c r="F172" i="29"/>
  <c r="G172" i="29" s="1"/>
  <c r="F158" i="29"/>
  <c r="F155" i="29"/>
  <c r="H155" i="29" s="1"/>
  <c r="F148" i="29"/>
  <c r="F121" i="29"/>
  <c r="F107" i="29"/>
  <c r="F104" i="29"/>
  <c r="F85" i="29"/>
  <c r="F75" i="29"/>
  <c r="G75" i="29" s="1"/>
  <c r="F44" i="29"/>
  <c r="F36" i="29"/>
  <c r="F30" i="29"/>
  <c r="F19" i="29"/>
  <c r="F13" i="29"/>
  <c r="G197" i="29" l="1"/>
  <c r="F196" i="29"/>
  <c r="F12" i="29"/>
  <c r="G13" i="29"/>
  <c r="F41" i="29"/>
  <c r="G41" i="29" s="1"/>
  <c r="G44" i="29"/>
  <c r="F106" i="29"/>
  <c r="G106" i="29" s="1"/>
  <c r="G107" i="29"/>
  <c r="F157" i="29"/>
  <c r="G157" i="29" s="1"/>
  <c r="G158" i="29"/>
  <c r="F112" i="29"/>
  <c r="G113" i="29"/>
  <c r="F162" i="29"/>
  <c r="G163" i="29"/>
  <c r="F18" i="29"/>
  <c r="G19" i="29"/>
  <c r="F120" i="29"/>
  <c r="G121" i="29"/>
  <c r="F29" i="29"/>
  <c r="G29" i="29" s="1"/>
  <c r="G30" i="29"/>
  <c r="F84" i="29"/>
  <c r="G85" i="29"/>
  <c r="F147" i="29"/>
  <c r="G148" i="29"/>
  <c r="F35" i="29"/>
  <c r="G35" i="29" s="1"/>
  <c r="G36" i="29"/>
  <c r="F103" i="29"/>
  <c r="G103" i="29" s="1"/>
  <c r="G104" i="29"/>
  <c r="F154" i="29"/>
  <c r="H154" i="29" s="1"/>
  <c r="F177" i="29"/>
  <c r="G178" i="29"/>
  <c r="F74" i="29"/>
  <c r="F171" i="29"/>
  <c r="F153" i="29" l="1"/>
  <c r="H153" i="29" s="1"/>
  <c r="F102" i="29"/>
  <c r="F101" i="29" s="1"/>
  <c r="F28" i="29"/>
  <c r="F27" i="29" s="1"/>
  <c r="F34" i="29"/>
  <c r="F33" i="29" s="1"/>
  <c r="F170" i="29"/>
  <c r="G171" i="29"/>
  <c r="F83" i="29"/>
  <c r="G84" i="29"/>
  <c r="F119" i="29"/>
  <c r="G120" i="29"/>
  <c r="F161" i="29"/>
  <c r="G161" i="29" s="1"/>
  <c r="G162" i="29"/>
  <c r="F40" i="29"/>
  <c r="F195" i="29"/>
  <c r="G196" i="29"/>
  <c r="F73" i="29"/>
  <c r="G74" i="29"/>
  <c r="F176" i="29"/>
  <c r="G176" i="29" s="1"/>
  <c r="G177" i="29"/>
  <c r="F143" i="29"/>
  <c r="G147" i="29"/>
  <c r="F17" i="29"/>
  <c r="G18" i="29"/>
  <c r="F111" i="29"/>
  <c r="G112" i="29"/>
  <c r="F11" i="29"/>
  <c r="G12" i="29"/>
  <c r="F186" i="29"/>
  <c r="F152" i="29" l="1"/>
  <c r="G102" i="29"/>
  <c r="G28" i="29"/>
  <c r="G34" i="29"/>
  <c r="G11" i="29"/>
  <c r="F10" i="29"/>
  <c r="F16" i="29"/>
  <c r="G17" i="29"/>
  <c r="F21" i="29"/>
  <c r="G21" i="29" s="1"/>
  <c r="G27" i="29"/>
  <c r="G119" i="29"/>
  <c r="F118" i="29"/>
  <c r="F100" i="29"/>
  <c r="G101" i="29"/>
  <c r="G40" i="29"/>
  <c r="F39" i="29"/>
  <c r="F32" i="29"/>
  <c r="G32" i="29" s="1"/>
  <c r="G33" i="29"/>
  <c r="G186" i="29"/>
  <c r="F110" i="29"/>
  <c r="G110" i="29" s="1"/>
  <c r="G111" i="29"/>
  <c r="G143" i="29"/>
  <c r="F142" i="29"/>
  <c r="F72" i="29"/>
  <c r="G73" i="29"/>
  <c r="F194" i="29"/>
  <c r="G195" i="29"/>
  <c r="F82" i="29"/>
  <c r="G83" i="29"/>
  <c r="F169" i="29"/>
  <c r="G169" i="29" s="1"/>
  <c r="G170" i="29"/>
  <c r="F160" i="29"/>
  <c r="F151" i="29" l="1"/>
  <c r="H151" i="29" s="1"/>
  <c r="H152" i="29"/>
  <c r="F81" i="29"/>
  <c r="G82" i="29"/>
  <c r="F71" i="29"/>
  <c r="G72" i="29"/>
  <c r="F99" i="29"/>
  <c r="G100" i="29"/>
  <c r="G160" i="29"/>
  <c r="F141" i="29"/>
  <c r="G142" i="29"/>
  <c r="F38" i="29"/>
  <c r="G38" i="29" s="1"/>
  <c r="G39" i="29"/>
  <c r="F117" i="29"/>
  <c r="G118" i="29"/>
  <c r="F193" i="29"/>
  <c r="G194" i="29"/>
  <c r="F168" i="29"/>
  <c r="G16" i="29"/>
  <c r="F15" i="29"/>
  <c r="F9" i="29"/>
  <c r="G9" i="29" s="1"/>
  <c r="G10" i="29"/>
  <c r="F150" i="29" l="1"/>
  <c r="H150" i="29" s="1"/>
  <c r="F109" i="29"/>
  <c r="G109" i="29" s="1"/>
  <c r="G117" i="29"/>
  <c r="G168" i="29"/>
  <c r="F167" i="29"/>
  <c r="F140" i="29"/>
  <c r="G141" i="29"/>
  <c r="G99" i="29"/>
  <c r="F80" i="29"/>
  <c r="G80" i="29" s="1"/>
  <c r="G81" i="29"/>
  <c r="F8" i="29"/>
  <c r="G15" i="29"/>
  <c r="F192" i="29"/>
  <c r="G193" i="29"/>
  <c r="F70" i="29"/>
  <c r="G70" i="29" s="1"/>
  <c r="G71" i="29"/>
  <c r="F191" i="29" l="1"/>
  <c r="G191" i="29" s="1"/>
  <c r="G192" i="29"/>
  <c r="G140" i="29"/>
  <c r="F139" i="29"/>
  <c r="F166" i="29"/>
  <c r="G166" i="29" s="1"/>
  <c r="G167" i="29"/>
  <c r="G8" i="29"/>
  <c r="F79" i="29"/>
  <c r="G79" i="29" s="1"/>
  <c r="F203" i="29" l="1"/>
  <c r="G203" i="29" s="1"/>
  <c r="F29" i="31"/>
  <c r="F28" i="31" s="1"/>
  <c r="E94" i="31"/>
  <c r="E24" i="31"/>
  <c r="E112" i="31"/>
  <c r="E124" i="31"/>
  <c r="E123" i="31" s="1"/>
  <c r="E93" i="31" l="1"/>
  <c r="F98" i="31"/>
  <c r="E98" i="31"/>
  <c r="D24" i="31" l="1"/>
  <c r="D34" i="31"/>
  <c r="D33" i="31" s="1"/>
  <c r="F34" i="31"/>
  <c r="F33" i="31" s="1"/>
  <c r="F94" i="31"/>
  <c r="F120" i="31"/>
  <c r="F112" i="31" s="1"/>
  <c r="F110" i="31" s="1"/>
  <c r="F124" i="31"/>
  <c r="F123" i="31" s="1"/>
  <c r="F119" i="31" s="1"/>
  <c r="F152" i="31"/>
  <c r="F151" i="31" s="1"/>
  <c r="F150" i="31" s="1"/>
  <c r="F143" i="31" s="1"/>
  <c r="D94" i="31"/>
  <c r="D152" i="31"/>
  <c r="D151" i="31" s="1"/>
  <c r="D150" i="31" s="1"/>
  <c r="D143" i="31" s="1"/>
  <c r="E29" i="31"/>
  <c r="E28" i="31" s="1"/>
  <c r="E120" i="31"/>
  <c r="E119" i="31" s="1"/>
  <c r="E111" i="31" s="1"/>
  <c r="E70" i="31"/>
  <c r="E69" i="31" s="1"/>
  <c r="E143" i="31"/>
  <c r="E142" i="31" s="1"/>
  <c r="E129" i="31" s="1"/>
  <c r="E152" i="31"/>
  <c r="E151" i="31" s="1"/>
  <c r="E150" i="31" s="1"/>
  <c r="D29" i="31"/>
  <c r="D28" i="31" s="1"/>
  <c r="D120" i="31"/>
  <c r="D112" i="31" s="1"/>
  <c r="D110" i="31" s="1"/>
  <c r="D124" i="31"/>
  <c r="D23" i="31" l="1"/>
  <c r="F23" i="31"/>
  <c r="D70" i="31"/>
  <c r="D69" i="31" s="1"/>
  <c r="F93" i="31"/>
  <c r="F70" i="31"/>
  <c r="E110" i="31"/>
  <c r="D93" i="31"/>
  <c r="E23" i="31" l="1"/>
  <c r="E156" i="31" s="1"/>
  <c r="F69" i="31"/>
  <c r="F156" i="31" s="1"/>
  <c r="D156" i="31"/>
</calcChain>
</file>

<file path=xl/sharedStrings.xml><?xml version="1.0" encoding="utf-8"?>
<sst xmlns="http://schemas.openxmlformats.org/spreadsheetml/2006/main" count="1905" uniqueCount="318">
  <si>
    <t>Наименование показателя</t>
  </si>
  <si>
    <t>РЗ</t>
  </si>
  <si>
    <t>ПР</t>
  </si>
  <si>
    <t>ЦСР</t>
  </si>
  <si>
    <t>ВР</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</si>
  <si>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</si>
  <si>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</si>
  <si>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</si>
  <si>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</si>
  <si>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</si>
  <si>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</si>
  <si>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</si>
  <si>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</si>
  <si>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</si>
  <si>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Национальная экономика</t>
  </si>
  <si>
    <t>Связь и информатика</t>
  </si>
  <si>
    <t>Жилищно-коммунальное хозяйство</t>
  </si>
  <si>
    <t>Благоустройство</t>
  </si>
  <si>
    <t>Культура</t>
  </si>
  <si>
    <t>Физическая культура</t>
  </si>
  <si>
    <t>Защита населения и территории от чрезвычайных ситуаций природного и техногенного характера, гражданская оборона</t>
  </si>
  <si>
    <t>Коммунальное хозяйство</t>
  </si>
  <si>
    <t>870</t>
  </si>
  <si>
    <t>КУЛЬТУРА, КИНЕМАТОГРАФИЯ</t>
  </si>
  <si>
    <t>ФИЗИЧЕСКАЯ КУЛЬТУРА И СПОРТ</t>
  </si>
  <si>
    <t>Расходы на обеспечение функций муниципальных органов</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</si>
  <si>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</si>
  <si>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</si>
  <si>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Резервные средства</t>
  </si>
  <si>
    <t>Иные выплаты персоналу казенных учреждений, за исключением фонда оплаты труда</t>
  </si>
  <si>
    <t>Услуги в области информационных технологий</t>
  </si>
  <si>
    <t>Жилищное хозяйство</t>
  </si>
  <si>
    <t>Иные межбюджетные трансферты</t>
  </si>
  <si>
    <t/>
  </si>
  <si>
    <t>200</t>
  </si>
  <si>
    <t>Иные закупки товаров, работ и услуг для обеспечения государственных (муниципальных) нужд</t>
  </si>
  <si>
    <t>240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</si>
  <si>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</si>
  <si>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</si>
  <si>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казенных учреждений</t>
  </si>
  <si>
    <t>110</t>
  </si>
  <si>
    <t>Расходы на выплаты персоналу государственных (муниципальных) органов</t>
  </si>
  <si>
    <t>120</t>
  </si>
  <si>
    <t>Иные бюджетные ассигнования</t>
  </si>
  <si>
    <t>800</t>
  </si>
  <si>
    <t>Уплата налогов, сборов и иных платежей</t>
  </si>
  <si>
    <t>850</t>
  </si>
  <si>
    <t>Подпрограмма "Создание условий для обеспечения качественными коммунальными услугами"</t>
  </si>
  <si>
    <t>Подпрограмма "Профилактика правонарушений"</t>
  </si>
  <si>
    <t>Межбюджетные трансферты</t>
  </si>
  <si>
    <t>Непрограммные расходы</t>
  </si>
  <si>
    <t>Глава муниципального образования</t>
  </si>
  <si>
    <t>Расходы на обеспечение деятельности (оказание услуг)муниципальных учреждений</t>
  </si>
  <si>
    <t>Прочие расходы органов местного самоуправления</t>
  </si>
  <si>
    <t>Реализация мероприятий (в случае если не предусмотрено по обособленным направлениям расходов)</t>
  </si>
  <si>
    <t>Субвенции на осуществление первичного военного учета на территориях, где отсутствуют военные комиссариаты</t>
  </si>
  <si>
    <t>Другие вопросы в области национальной безопасности и правоохранительной деятельности</t>
  </si>
  <si>
    <t>Основное мероприятие "Развитие библиотечного дела"</t>
  </si>
  <si>
    <t>Подпрограмма "Укрепление единого культурного пространства"</t>
  </si>
  <si>
    <t xml:space="preserve">Основное  мероприятие «Управление  и содержание общего имущества многоквартирных домов» </t>
  </si>
  <si>
    <t>Субсидии некоммерческим организациям (за исключением государственных (муниципальных) учреждений)</t>
  </si>
  <si>
    <t>Предоставление субсидий бюджетным, автономным учреждениям и иным некоммерческим организациям</t>
  </si>
  <si>
    <t>Иные межбюджетные трансферты из бюджетов городских,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</si>
  <si>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Обеспечение деятельности финансовых, налоговых и таможенных органов и органов финансового (финансово-бюджетного) надзора</t>
  </si>
  <si>
    <t>Основное мероприятие "Организация пропаганды и обучение населения в области гражданской обороны и чрезвычайных ситуаций"</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</si>
  <si>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</si>
  <si>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</si>
  <si>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казенных учреждений</t>
  </si>
  <si>
    <t>Взносы по обязательному социальному страхованию на выплаты по оплате труда работников и иные выплаты работникам казенных учреждений</t>
  </si>
  <si>
    <t>Уплата налога на имущество организаций и земельного налога</t>
  </si>
  <si>
    <t>Уплата прочих налогов, сборов</t>
  </si>
  <si>
    <t>ИТОГО</t>
  </si>
  <si>
    <t>Основное мероприятие "Обеспечение выполнения полномочий и функций администрации сельском поселении Светлый и подведомственных учреждений"</t>
  </si>
  <si>
    <t>Основное мероприятие "Обеспечение выполнения полномочий и функций администрации сельского поселения Светлый и подведомственных учреждений"</t>
  </si>
  <si>
    <t>Непрограммное направление деятельности "Исполнение отдельных расходных обязательств сельского поселения Светлый"</t>
  </si>
  <si>
    <t>Основное мероприятие "Управление и распоряжение муниципальным имуществом и земельными ресурсами в сельском поселении Светлый"</t>
  </si>
  <si>
    <t>Закупка товаров, работ и услуг для обеспечения государственных (муниципальных) нужд</t>
  </si>
  <si>
    <t>5000100000</t>
  </si>
  <si>
    <t>Основное мероприятие "Мероприятия по обеспечению территории сельского поселения Светлый уличным освещением"</t>
  </si>
  <si>
    <t>итого</t>
  </si>
  <si>
    <t>Уплата иных платежей</t>
  </si>
  <si>
    <t>Подпрограмма "Дорожное хозяйство"</t>
  </si>
  <si>
    <t>Основное мероприятие "Сохранность автомобильных дорог общего пользования местного значения"</t>
  </si>
  <si>
    <t>Дорожное хозяйство (дорожные фонды)</t>
  </si>
  <si>
    <t>500000000</t>
  </si>
  <si>
    <t>Иные межбюджетные трансферты из бюджетов городских, сельских поселений в бюджет муниципального района на осуществление полномочий по решению вопросов местного значения</t>
  </si>
  <si>
    <t>Другие вопросы в области национальной экономики</t>
  </si>
  <si>
    <t>Иные межбюджетные трансферты  для создания условий для деятельности народных дружин</t>
  </si>
  <si>
    <t>Расходы местного бюджета на софинансирование иных межбюджетных трансфертов  для создания условий для деятельности народных дружин</t>
  </si>
  <si>
    <t>тыс.руб</t>
  </si>
  <si>
    <t>(тыс.руб.)</t>
  </si>
  <si>
    <t>Формирование Резервного фонда</t>
  </si>
  <si>
    <t>5000000000</t>
  </si>
  <si>
    <t>7700000000</t>
  </si>
  <si>
    <t>770010000</t>
  </si>
  <si>
    <t>7700102030</t>
  </si>
  <si>
    <t>Муниципальная программа "Совершенствование муниципального управления сельского поселения Светлый на 2016 -2021 годы"</t>
  </si>
  <si>
    <t>7700102040</t>
  </si>
  <si>
    <t>7700189020</t>
  </si>
  <si>
    <t>5000400000</t>
  </si>
  <si>
    <t>5000489020</t>
  </si>
  <si>
    <t>500010000</t>
  </si>
  <si>
    <t>5000122020</t>
  </si>
  <si>
    <t>7700102400</t>
  </si>
  <si>
    <t>7700100590</t>
  </si>
  <si>
    <t>7900000000</t>
  </si>
  <si>
    <t>Муниципальная программа «Управление муниципальным  имуществом в  сельском поселении Светлый на 2016-2021 годы»</t>
  </si>
  <si>
    <t>7900100000</t>
  </si>
  <si>
    <t>7900199990</t>
  </si>
  <si>
    <t>8200000000</t>
  </si>
  <si>
    <t>8210000000</t>
  </si>
  <si>
    <t>82103D9300</t>
  </si>
  <si>
    <t>8210300000</t>
  </si>
  <si>
    <t>Основное мероприятий «Реализация переданных государственных полномочий по государственной регистрации актов гражданского состояния»</t>
  </si>
  <si>
    <t>Осуществление переданных органам государственной власти субъектов РФ в соответствии с п. 1 статьи 4 ФЗ "Об актах гражданского состояния"полномочий РФ на государственную регистацию актов гражданского состояния в рамках подпрограмм "Создание условий для выполнения функций, направленных на обеспечение прав и законных интересов жителей ХМАО - Югре в отдельных сферах жизнедеятельности" (за счет средств автономного округа)</t>
  </si>
  <si>
    <t>Основное мероприятий «Создание условий для деятельности  народных дружин»</t>
  </si>
  <si>
    <t>8210100000</t>
  </si>
  <si>
    <t>8210182300</t>
  </si>
  <si>
    <t>82101S2300</t>
  </si>
  <si>
    <t xml:space="preserve">Муниципальная программа «Совершенствование муниципального управления в сельском поселении Светлый на 2016-2021 годы»   </t>
  </si>
  <si>
    <t>Основное меприятие"Развитие и обеспечение деятельности органов местного самоуправления в информационной сфере"</t>
  </si>
  <si>
    <t>7700300000</t>
  </si>
  <si>
    <t>7700320070</t>
  </si>
  <si>
    <t>Основное меприятие "Обеспечение выполнения полномочий и функций администрации  сельского поселения Светлый и подведомственных учреждений"</t>
  </si>
  <si>
    <t>7700100000</t>
  </si>
  <si>
    <t>77001S2671</t>
  </si>
  <si>
    <t>8300000000</t>
  </si>
  <si>
    <t>Муниципальная программа «Развитие жилищно-коммунального комплекса и повышения энергетической эффективности в сельском поселении Светлый в 2016-2021 годах»</t>
  </si>
  <si>
    <t xml:space="preserve">Подпрограмма  "Содействие проведению капитального ремонта многоквартирных домов"     </t>
  </si>
  <si>
    <t>8320000000</t>
  </si>
  <si>
    <t>8320200000</t>
  </si>
  <si>
    <t>Субсидии неккомерческой организации Югорский фонд капитального ремонта многоквартирныхь домов</t>
  </si>
  <si>
    <t>8320296010</t>
  </si>
  <si>
    <t>8310000000</t>
  </si>
  <si>
    <t>8310100000</t>
  </si>
  <si>
    <t>Основное меприятие "Подготовка систем коммунальной инфраструктуры к осенне-зимнему периоду"</t>
  </si>
  <si>
    <t>Иные межбюджетные трансферты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</si>
  <si>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r>
      <t xml:space="preserve">Софинансирование </t>
    </r>
    <r>
      <rPr>
        <sz val="8"/>
        <rFont val="Arial"/>
        <family val="2"/>
        <charset val="204"/>
      </rPr>
      <t xml:space="preserve">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r>
  </si>
  <si>
    <t>8000000000</t>
  </si>
  <si>
    <t>8000300000</t>
  </si>
  <si>
    <t>80003999990</t>
  </si>
  <si>
    <t>7800000000</t>
  </si>
  <si>
    <t>Муниципальная программа «Развитие спорта, культуры  и библиотечного дела в сельском поселении Светлый на 2019-2021 годы»</t>
  </si>
  <si>
    <t>7820000000</t>
  </si>
  <si>
    <t xml:space="preserve">Подпрограмма  "Повышение качества культурных услуг, предоставляемых в области библиотечного и архивного дела"                                </t>
  </si>
  <si>
    <t>7820100000</t>
  </si>
  <si>
    <t>7820100590</t>
  </si>
  <si>
    <t>Расходы на обеспечение деятельности (оказание услуг) муниципальных учреждений</t>
  </si>
  <si>
    <t>Основное мероприятие "Федеральный проект "Культурная среда"</t>
  </si>
  <si>
    <t>782А100000</t>
  </si>
  <si>
    <t>782А182520</t>
  </si>
  <si>
    <t>Иные межбюджетные трансферты на развитие сферы культуры в муниципальных образованиях Ханты-Мансийского автономного округа - Югры</t>
  </si>
  <si>
    <t>7830100590</t>
  </si>
  <si>
    <t>7830000000</t>
  </si>
  <si>
    <t>Основное мероприятие "Обеспечение проведения массовых культурных мероприятий"</t>
  </si>
  <si>
    <t>7830100000</t>
  </si>
  <si>
    <t>Подпрограмма "Развитие спорта"</t>
  </si>
  <si>
    <t>Основное меприятие "Обеспечение организации и проведения физкультурных и массовых спортивных мероприятий"</t>
  </si>
  <si>
    <t>7810000000</t>
  </si>
  <si>
    <t>7810100000</t>
  </si>
  <si>
    <t>7810100590</t>
  </si>
  <si>
    <t>8320299990</t>
  </si>
  <si>
    <t>820000000</t>
  </si>
  <si>
    <t xml:space="preserve">Подпрограмма "Профилактика незаконного оборота и потребления  наркотических средств и психотропных средств"      </t>
  </si>
  <si>
    <t>Основное меприятие "Профилактические мероприятия по противодействию и злоупотреблению наркотикам и их незаконному обороту"</t>
  </si>
  <si>
    <t>8220000000</t>
  </si>
  <si>
    <t>8220100000</t>
  </si>
  <si>
    <t>8220199990</t>
  </si>
  <si>
    <t>8230000000</t>
  </si>
  <si>
    <t xml:space="preserve">Подпрограмма "Профилактика экстремизма"      </t>
  </si>
  <si>
    <t>Основное меприятие "Укрепление толерантности и профилактика экстремизма в молодежной среде (или гармонизация межнациональных отношений, обеспечение гражданского единства)"</t>
  </si>
  <si>
    <t>8230100000</t>
  </si>
  <si>
    <t>8230199990</t>
  </si>
  <si>
    <t>Муниципальная программа «Защита населения и территорий от чрезвычайных ситуаций, обеспечение пожарной безопасности в сельском поселении Светлый на 2016-2021 годы»</t>
  </si>
  <si>
    <t>Подпрограмма   "Организация и обеспечение мероприятий в сфере гражданской обороны, защиты населения и территории  от чрезвычайных ситуаций"</t>
  </si>
  <si>
    <t xml:space="preserve">Подпрограмма  "Укрепление пожарной безопасности "  </t>
  </si>
  <si>
    <t>Основное меприятие "Организация пропаганды и обучение населения в области пожарной безопасности"</t>
  </si>
  <si>
    <t>5000151180</t>
  </si>
  <si>
    <t>Непрограммное направление деятельности "Обеспечение деятельности Контрольно-счетной палаты Березовского района"</t>
  </si>
  <si>
    <t>Муниципальная программа "Благоустройство территории сельского поселения Светлый на 2016-2021 годы"</t>
  </si>
  <si>
    <t>8310182591</t>
  </si>
  <si>
    <t>83101S2591</t>
  </si>
  <si>
    <t>Распределение бюджетных ассигнований по целевым статьям (муниципальным программам сельского поселения Светлый и непрограммным направлениям деятельности), группам и подгруппам видов расходов классификации расходов бюджета сельского поселения Светлый  на 2019 год</t>
  </si>
  <si>
    <t>Распределение бюджетных ассигнований по разделам, подразделам, целевым статьям (муниципальным программам сельского поселения Светлый и непрограммным направлениям деятельности), группам и подгруппам видов расходов классификации расходов бюджета сельского поселения Светлый на 2019 год</t>
  </si>
  <si>
    <t>Распределение бюджетных ассигнований по разделам, подразделам классификации расходов бюджета сельского поселения Светлый на 2019 год</t>
  </si>
  <si>
    <t>Расходы на софинансирование иных межбюджетных трансфертов на стимулирование развития жилищного строительства (градостроительная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</si>
  <si>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Иные межбюджетные трансферты на стимулирование развития жилищного строительства (градостроительная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</si>
  <si>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Расходы на софинансирование иных  межбюджетных трансфертов на стимулирование развития жилищного строительства (градостроительная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</si>
  <si>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Муниципальная программа «Обеспечение прав и законных интересов населения  сельского поселения Светлый  в отдельных сферах жизнедеятельности в 2016-2021 годах»</t>
  </si>
  <si>
    <t>Муниципальная программа «Развитие и содержание дорожно-транспортной системы на территории сельского поселения Светлый  2017-2021 годы»</t>
  </si>
  <si>
    <t>Ведомственная структура расходов бюджета сельского поселения Светлый на 2019 год</t>
  </si>
  <si>
    <t>Уточнение</t>
  </si>
  <si>
    <t>Уточненный план</t>
  </si>
  <si>
    <t>Утверждено решением Совета депутатов сельского поселения Светлый от 24.12.2018 № 19</t>
  </si>
  <si>
    <t>7820182520</t>
  </si>
  <si>
    <t>78201S2520</t>
  </si>
  <si>
    <t>Закупка товаров, работ, услуг в целях капитального ремонта государственного (муниципального) имущества</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</si>
  <si>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</si>
  <si>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</si>
  <si>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Субсидии на развитие сферы культуры в муниципальных образованиях Ханты-Мансийского автономного округа</t>
  </si>
  <si>
    <t>Расходы на софинансирование субсидии на развитие сферы культуры в муниципальных образованиях Ханты-Мансийского автономного округа</t>
  </si>
  <si>
    <t>Субсидии на развитие сферы культуры в муниципальных образованиях  Ханты-Мансийского автономного округа</t>
  </si>
  <si>
    <t>Приложение 3                                     к решению Совета депутатов сельского поселения Светлый         от 24.12.2018 №19</t>
  </si>
  <si>
    <t>Приложение 5                                     к решению Совета депутатов сельского поселения Светлый         от 24.12.2018 №19</t>
  </si>
  <si>
    <t>Приложение 7                                     к решению Совета депутатов сельского поселения Светлый         от 24.12.2018 №19</t>
  </si>
  <si>
    <t>Приложение 9                                    к решению Совета депутатов сельского поселения Светлый         от 00.00.2019 №00</t>
  </si>
  <si>
    <t>Источники внутреннего финансирования дефицита бюджета сельского поселения Светлый на 2019 год</t>
  </si>
  <si>
    <t>тыс. рублей</t>
  </si>
  <si>
    <t>Код  главного администратора</t>
  </si>
  <si>
    <t>Код группы, подгруппы, статьи и вида источников</t>
  </si>
  <si>
    <t>Наименование кодов групп, подгрупп, статей, подстатей, элементов, видов источников внутреннего финансирования дефицита бюджета</t>
  </si>
  <si>
    <t>00 00 00 00 00 0000 000</t>
  </si>
  <si>
    <t>администрация сельского поселения Светлый</t>
  </si>
  <si>
    <t>000</t>
  </si>
  <si>
    <t>01 05 00 00 00 0000 000</t>
  </si>
  <si>
    <t xml:space="preserve">Изменение остатков  средств на счетах по учету средств бюджета </t>
  </si>
  <si>
    <t>01 05 02 01 01 0000 510</t>
  </si>
  <si>
    <t>Увеличение прочих остатков денежных средств бюджетов</t>
  </si>
  <si>
    <t>01 05 02 01 01 0000 610</t>
  </si>
  <si>
    <t>Уменьшение прочих остатков денежных средств бюджетов</t>
  </si>
  <si>
    <t xml:space="preserve">Всего источников внутреннего финансирования дефицита бюджета </t>
  </si>
  <si>
    <t>Межбюджетные трансферты из бюджета сельского поселения Светлый, предоставляемые в бюджет Березовского района на 2019 год</t>
  </si>
  <si>
    <t>№ п/п</t>
  </si>
  <si>
    <t>НАИМЕНОВАНИЕ    ПОЛНОМОЧИЯ</t>
  </si>
  <si>
    <t>Осуществление внешнего муниципального финансового контроля в части проведения внешней проверки годового отчета об исполнении бюджета поселения, экспертизы проекта бюджета поселения и внесения изменений в него, а так же контроля за исполнением бюджета на 2019 год</t>
  </si>
  <si>
    <t>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</si>
  <si>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t>
  </si>
  <si>
    <t>Всего</t>
  </si>
  <si>
    <t>Приложение 19                                                            к  решению Совета депутатов             сельского поселения Светлый                                                   от 24.12.2018 №19</t>
  </si>
  <si>
    <t>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 на стимулирование развития жилищного строительства (градостроительная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</si>
  <si>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Доходы бюджета сельского поселения Светлый на 2019 год</t>
  </si>
  <si>
    <t>Код бюджетной квалификации</t>
  </si>
  <si>
    <t>Доходы (Вид налога)</t>
  </si>
  <si>
    <t>000 100 00000 00 0000 000</t>
  </si>
  <si>
    <t>Доходы</t>
  </si>
  <si>
    <t>100 103 02000 01 0000 110</t>
  </si>
  <si>
    <t>АКЦИЗЫ по подакцизным товарам (продукции), производимым на территории Российской Федерации</t>
  </si>
  <si>
    <t>100 103 02230 01 0000 110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</si>
  <si>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</si>
  <si>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</si>
  <si>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</si>
  <si>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</si>
  <si>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</si>
  <si>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</si>
  <si>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</si>
  <si>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182 101 00000 00 0000 000</t>
  </si>
  <si>
    <t>НАЛОГИ НА ПРИБЫЛЬ, ДОХОДЫ</t>
  </si>
  <si>
    <t>182 101 02000 01 0000 110</t>
  </si>
  <si>
    <t>Налог на доходы физических лиц</t>
  </si>
  <si>
    <t>182 101 02010 01 0000 110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</si>
  <si>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</si>
  <si>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182 106 00000 00 0000 000</t>
  </si>
  <si>
    <t>НАЛОГИ НА ИМУЩЕСТВО</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</si>
  <si>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</si>
  <si>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</si>
  <si>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</si>
  <si>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</si>
  <si>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</si>
  <si>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</si>
  <si>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182 106 06043 10 0000 110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</si>
  <si>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</si>
  <si>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650 108 00000 00 0000 000</t>
  </si>
  <si>
    <t>ГОСУДАРСТВЕННАЯ ПОШЛИНА</t>
  </si>
  <si>
    <t>650 108 04020 01 0000 110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</si>
  <si>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</si>
  <si>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000 111 00000 00 0000 000</t>
  </si>
  <si>
    <t>ДОХОДЫ ОТ ИСПОЛЬЗОВАНИЯ ИМУЩЕСТВА, НАХОДЯЩЕГОСЯ В ГОСУДАРСТВЕННОЙ И МУНИЦИПАЛЬНОЙ СОБСТВЕННОСТИ</t>
  </si>
  <si>
    <t>650 111 01050 10 0000 120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</si>
  <si>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</si>
  <si>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650 111 05035 10 0000 120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</si>
  <si>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</si>
  <si>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650 111 09045 10 0000 120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</si>
  <si>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</si>
  <si>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650 200 00000 00 0000 000</t>
  </si>
  <si>
    <t>БЕЗВОЗМЕЗДНЫЕ ПОСТУПЛЕНИЯ</t>
  </si>
  <si>
    <t>000 202 10000 00 0000 150</t>
  </si>
  <si>
    <t>Дотации бюджетам субъектов Российской Федерации и муниципальных образований</t>
  </si>
  <si>
    <t>650 202 15001 10 0000 150</t>
  </si>
  <si>
    <t>Дотации бюджетам сельских поселений на выравнивание бюджетной обеспеченности</t>
  </si>
  <si>
    <t>000 202 30000 00 0000 150</t>
  </si>
  <si>
    <t>Субвенции бюджетам субъектов Российской Федерации и муниципальных образований</t>
  </si>
  <si>
    <t>650 202 35930 10 0000 150</t>
  </si>
  <si>
    <t xml:space="preserve">Субвенции бюджетам сельских поселений на государственную регистрацию актов гражданского состояния </t>
  </si>
  <si>
    <t>650 202 35118 10 0000 150</t>
  </si>
  <si>
    <t xml:space="preserve">Субвенции бюджетам сельских поселений на осуществление первичного воинского учета на территориях, где отсутствуют военные комиссариаты </t>
  </si>
  <si>
    <t>000 202 40000 00 0000 150</t>
  </si>
  <si>
    <t>650 202 49999 10 0000 150</t>
  </si>
  <si>
    <t>Прочие межбюджетные трансферты передаваемые бюджетам сельских поселений</t>
  </si>
  <si>
    <t>650 207 05030 00 0000 000</t>
  </si>
  <si>
    <t>Прочие безвозмездные поступления в бюджеты сельских поселений</t>
  </si>
  <si>
    <t>650 207 05030 10 0000 180</t>
  </si>
  <si>
    <t>Всего доходов:</t>
  </si>
  <si>
    <t>Приложение 1                                                            к  решению Совета депутатов             сельского поселения Светлый                                                   от 24.12.2018 №19</t>
  </si>
  <si>
    <t>(тыс.руб)</t>
  </si>
  <si>
    <t xml:space="preserve"> на развитие сферы культуры в муниципальных образованиях Ханты-Мансийского автономного округа - Югры</t>
  </si>
  <si>
    <t xml:space="preserve">  для создания условий для деятельности народных дружин</t>
  </si>
  <si>
    <t xml:space="preserve">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</si>
  <si>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 xml:space="preserve"> на стимулирование развития жилищного строительства (градостроительная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</si>
  <si>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 xml:space="preserve">Дотации </t>
  </si>
  <si>
    <t xml:space="preserve">на выравнивание уровня бюджетной обеспеченности </t>
  </si>
  <si>
    <t>Субвенции</t>
  </si>
  <si>
    <t>на осуществление первичного воинского учета на территориях, где отсутствуют военные комиссариаты (федеральный бюджет)</t>
  </si>
  <si>
    <t>на 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2014- 2020 годах» за счет средств федерального бюджета</t>
  </si>
  <si>
    <t xml:space="preserve">Всего </t>
  </si>
  <si>
    <t>Приложение 13                                                            к  решению Совета депутатов             сельского поселения Светлый                                                   от 24.12.2018 №13</t>
  </si>
  <si>
    <t>Межбюджетные трансферты получаемые из бюджета Березовского района на 2019 год</t>
  </si>
  <si>
    <t>Приложение 15                                                            к  решению Совета депутатов сельского поселения Светлый                                                   от 24.12.2018 №19</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</si>
  <si>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</si>
  <si>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</si>
  <si>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Итсполнение судебных актов</t>
  </si>
  <si>
    <t>Приложение 1                                                    к решению Совета депутатов                  сельского поселения Светлый                от 29.03.2019 №33</t>
  </si>
  <si>
    <t>Приложение 2                                                    к решению Совета депутатов                  сельского поселения Светлый                от 29.03.2019 №33</t>
  </si>
  <si>
    <t>Приложение 3                                 к решению Совета депутатов сельского поселения Светлый         от 29.03.2019 №33</t>
  </si>
  <si>
    <t>Приложение 3                                  к решению Совета депутатов сельского поселения Светлый         от 29.03.2019 №33</t>
  </si>
  <si>
    <t>Приложение 5                                к решению Совета депутатов сельского поселения Светлый         от 29.03.2019 №33</t>
  </si>
  <si>
    <t>Приложение 6                                                 к решению Совета депутатов                  сельского поселения Светлый                от 29.03.2019 №33.</t>
  </si>
  <si>
    <t>Приложение 7                                              к решению Совета депутатов сельского поселения Светлый                от29.03.2019 №33</t>
  </si>
  <si>
    <t>Приложение 8                                                    к решению Совета депутатов                  сельского поселения Светлый                от 29.03.2019 №33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</si>
</sst>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р_._-;\-* #,##0.00_р_._-;_-* &quot;-&quot;??_р_._-;_-@_-"/>
    <numFmt numFmtId="165" formatCode="000"/>
    <numFmt numFmtId="166" formatCode="0000000"/>
    <numFmt numFmtId="167" formatCode="0000"/>
    <numFmt numFmtId="168" formatCode="000;;"/>
    <numFmt numFmtId="169" formatCode="00;;"/>
    <numFmt numFmtId="170" formatCode="#,##0.0_ ;[Red]\-#,##0.0\ "/>
    <numFmt numFmtId="171" formatCode="#,##0.000000_ ;[Red]\-#,##0.000000\ "/>
    <numFmt numFmtId="172" formatCode="#,##0.0;[Red]\-#,##0.0;0.0"/>
    <numFmt numFmtId="173" formatCode="0.0"/>
    <numFmt numFmtId="174" formatCode="0000000000"/>
    <numFmt numFmtId="175" formatCode="#,##0.0"/>
  </numFmts>
  <fonts count="18" x14ac:knownFonts="1">
    <font>
      <sz val="11"/>
      <color theme="1"/>
      <name val="Calibri"/>
      <family val="2"/>
      <charset val="204"/>
      <scheme val="minor"/>
    </font>
    <font>
      <sz val="10"/>
      <name val="Arial"/>
      <family val="2"/>
      <charset val="204"/>
    </font>
    <font>
      <sz val="10"/>
      <name val="Arial"/>
      <family val="2"/>
      <charset val="204"/>
    </font>
    <font>
      <sz val="8"/>
      <name val="Arial"/>
      <family val="2"/>
      <charset val="204"/>
    </font>
    <font>
      <b/>
      <sz val="8"/>
      <name val="Arial"/>
      <family val="2"/>
      <charset val="204"/>
    </font>
    <font>
      <sz val="11"/>
      <color theme="1"/>
      <name val="Calibri"/>
      <family val="2"/>
      <charset val="204"/>
      <scheme val="minor"/>
    </font>
    <font>
      <sz val="8"/>
      <color rgb="FFFF0000"/>
      <name val="Arial"/>
      <family val="2"/>
      <charset val="204"/>
    </font>
    <font>
      <sz val="8"/>
      <color theme="1"/>
      <name val="Arial"/>
      <family val="2"/>
      <charset val="204"/>
    </font>
    <font>
      <b/>
      <sz val="8"/>
      <color theme="1"/>
      <name val="Arial"/>
      <family val="2"/>
      <charset val="204"/>
    </font>
    <font>
      <sz val="8"/>
      <color rgb="FF000000"/>
      <name val="Arial"/>
      <family val="2"/>
      <charset val="204"/>
    </font>
    <font>
      <sz val="10"/>
      <name val="Arial Cyr"/>
      <charset val="204"/>
    </font>
    <font>
      <sz val="8"/>
      <name val="Arial"/>
      <family val="2"/>
      <charset val="204"/>
    </font>
    <font>
      <sz val="10"/>
      <name val="Arial"/>
      <family val="2"/>
      <charset val="204"/>
    </font>
    <font>
      <b/>
      <sz val="8"/>
      <color rgb="FF000000"/>
      <name val="Arial"/>
      <family val="2"/>
      <charset val="204"/>
    </font>
    <font>
      <sz val="11"/>
      <color theme="1"/>
      <name val="Arial"/>
      <family val="2"/>
      <charset val="204"/>
    </font>
    <font>
      <sz val="11"/>
      <color theme="1"/>
      <name val="Times New Roman"/>
      <family val="1"/>
      <charset val="204"/>
    </font>
    <font>
      <sz val="10"/>
      <color rgb="FF000000"/>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41"/>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0" fillId="3" borderId="7">
      <alignment horizontal="left" vertical="top" wrapText="1"/>
    </xf>
    <xf numFmtId="0" fontId="12" fillId="0" borderId="0"/>
  </cellStyleXfs>
  <cellXfs count="162">
    <xf numFmtId="0" fontId="0" fillId="0" borderId="0" xfId="0"/>
    <xf numFmtId="167" fontId="3" fillId="0" borderId="6" xfId="1" applyNumberFormat="1" applyFont="1" applyFill="1" applyBorder="1" applyAlignment="1" applyProtection="1">
      <alignment wrapText="1"/>
      <protection hidden="1"/>
    </xf>
    <xf numFmtId="0" fontId="7" fillId="0" borderId="0" xfId="0" applyFont="1" applyFill="1" applyAlignment="1">
      <alignment horizontal="left"/>
    </xf>
    <xf numFmtId="0" fontId="7" fillId="0" borderId="0" xfId="0" applyFont="1" applyFill="1" applyAlignment="1">
      <alignment horizontal="center"/>
    </xf>
    <xf numFmtId="49" fontId="7" fillId="0" borderId="0" xfId="0" applyNumberFormat="1" applyFont="1" applyFill="1" applyAlignment="1">
      <alignment horizontal="center"/>
    </xf>
    <xf numFmtId="0" fontId="7" fillId="0" borderId="0" xfId="0" applyFont="1" applyFill="1"/>
    <xf numFmtId="0" fontId="7" fillId="0" borderId="0" xfId="0" applyFont="1" applyFill="1" applyAlignment="1">
      <alignment horizontal="center" vertical="center"/>
    </xf>
    <xf numFmtId="0" fontId="3" fillId="0" borderId="1" xfId="5" applyNumberFormat="1" applyFont="1" applyFill="1" applyBorder="1" applyAlignment="1" applyProtection="1">
      <alignment horizontal="center" vertical="center"/>
      <protection hidden="1"/>
    </xf>
    <xf numFmtId="49" fontId="3" fillId="0" borderId="1" xfId="5" applyNumberFormat="1" applyFont="1" applyFill="1" applyBorder="1" applyAlignment="1" applyProtection="1">
      <alignment horizontal="center" vertical="center"/>
      <protection hidden="1"/>
    </xf>
    <xf numFmtId="167" fontId="3" fillId="0" borderId="9" xfId="5" applyNumberFormat="1" applyFont="1" applyFill="1" applyBorder="1" applyAlignment="1" applyProtection="1">
      <alignment horizontal="left" vertical="center" wrapText="1"/>
      <protection hidden="1"/>
    </xf>
    <xf numFmtId="169" fontId="3" fillId="0" borderId="10" xfId="5" applyNumberFormat="1" applyFont="1" applyFill="1" applyBorder="1" applyAlignment="1" applyProtection="1">
      <alignment horizontal="center" vertical="center"/>
      <protection hidden="1"/>
    </xf>
    <xf numFmtId="49" fontId="3" fillId="0" borderId="10" xfId="5" applyNumberFormat="1" applyFont="1" applyFill="1" applyBorder="1" applyAlignment="1" applyProtection="1">
      <alignment horizontal="center" vertical="center"/>
      <protection hidden="1"/>
    </xf>
    <xf numFmtId="168" fontId="3" fillId="0" borderId="10" xfId="5" applyNumberFormat="1" applyFont="1" applyFill="1" applyBorder="1" applyAlignment="1" applyProtection="1">
      <alignment horizontal="center" vertical="center"/>
      <protection hidden="1"/>
    </xf>
    <xf numFmtId="167" fontId="3" fillId="0" borderId="6" xfId="5" applyNumberFormat="1" applyFont="1" applyFill="1" applyBorder="1" applyAlignment="1" applyProtection="1">
      <alignment horizontal="left" vertical="center" wrapText="1"/>
      <protection hidden="1"/>
    </xf>
    <xf numFmtId="169" fontId="3" fillId="0" borderId="3" xfId="5" applyNumberFormat="1" applyFont="1" applyFill="1" applyBorder="1" applyAlignment="1" applyProtection="1">
      <alignment horizontal="center" vertical="center"/>
      <protection hidden="1"/>
    </xf>
    <xf numFmtId="49" fontId="3" fillId="0" borderId="3" xfId="5" applyNumberFormat="1" applyFont="1" applyFill="1" applyBorder="1" applyAlignment="1" applyProtection="1">
      <alignment horizontal="center" vertical="center"/>
      <protection hidden="1"/>
    </xf>
    <xf numFmtId="168" fontId="3" fillId="0" borderId="3" xfId="5" applyNumberFormat="1" applyFont="1" applyFill="1" applyBorder="1" applyAlignment="1" applyProtection="1">
      <alignment horizontal="center" vertical="center"/>
      <protection hidden="1"/>
    </xf>
    <xf numFmtId="172" fontId="3" fillId="0" borderId="1" xfId="5" applyNumberFormat="1" applyFont="1" applyFill="1" applyBorder="1" applyAlignment="1" applyProtection="1">
      <alignment horizontal="center" vertical="center"/>
      <protection hidden="1"/>
    </xf>
    <xf numFmtId="166" fontId="3" fillId="0" borderId="6" xfId="5" applyNumberFormat="1" applyFont="1" applyFill="1" applyBorder="1" applyAlignment="1" applyProtection="1">
      <alignment horizontal="left" vertical="center" wrapText="1"/>
      <protection hidden="1"/>
    </xf>
    <xf numFmtId="165" fontId="3" fillId="0" borderId="6" xfId="5" applyNumberFormat="1" applyFont="1" applyFill="1" applyBorder="1" applyAlignment="1" applyProtection="1">
      <alignment horizontal="left" vertical="center" wrapText="1"/>
      <protection hidden="1"/>
    </xf>
    <xf numFmtId="172" fontId="7" fillId="0" borderId="1" xfId="0" applyNumberFormat="1" applyFont="1" applyFill="1" applyBorder="1" applyAlignment="1">
      <alignment horizontal="center" vertical="center"/>
    </xf>
    <xf numFmtId="169" fontId="6" fillId="0" borderId="3" xfId="5" applyNumberFormat="1" applyFont="1" applyFill="1" applyBorder="1" applyAlignment="1" applyProtection="1">
      <alignment horizontal="center" vertical="center"/>
      <protection hidden="1"/>
    </xf>
    <xf numFmtId="0" fontId="3" fillId="0" borderId="5" xfId="5" applyNumberFormat="1" applyFont="1" applyFill="1" applyBorder="1" applyAlignment="1" applyProtection="1">
      <alignment horizontal="left"/>
      <protection hidden="1"/>
    </xf>
    <xf numFmtId="0" fontId="3" fillId="0" borderId="4" xfId="5" applyNumberFormat="1" applyFont="1" applyFill="1" applyBorder="1" applyAlignment="1" applyProtection="1">
      <alignment horizontal="center"/>
      <protection hidden="1"/>
    </xf>
    <xf numFmtId="49" fontId="3" fillId="0" borderId="4" xfId="5" applyNumberFormat="1" applyFont="1" applyFill="1" applyBorder="1" applyAlignment="1" applyProtection="1">
      <alignment horizontal="center"/>
      <protection hidden="1"/>
    </xf>
    <xf numFmtId="0" fontId="4" fillId="0" borderId="4" xfId="5" applyNumberFormat="1" applyFont="1" applyFill="1" applyBorder="1" applyAlignment="1" applyProtection="1">
      <protection hidden="1"/>
    </xf>
    <xf numFmtId="172" fontId="4" fillId="0" borderId="1" xfId="5" applyNumberFormat="1" applyFont="1" applyFill="1" applyBorder="1" applyAlignment="1" applyProtection="1">
      <alignment horizontal="center"/>
      <protection hidden="1"/>
    </xf>
    <xf numFmtId="164" fontId="7" fillId="0" borderId="0" xfId="9" applyFont="1" applyFill="1" applyAlignment="1">
      <alignment horizontal="center"/>
    </xf>
    <xf numFmtId="171" fontId="7" fillId="0" borderId="0" xfId="0" applyNumberFormat="1" applyFont="1" applyFill="1" applyAlignment="1">
      <alignment horizontal="center"/>
    </xf>
    <xf numFmtId="166" fontId="3" fillId="0" borderId="3" xfId="5" applyNumberFormat="1" applyFont="1" applyFill="1" applyBorder="1" applyAlignment="1" applyProtection="1">
      <alignment horizontal="center" vertical="center"/>
      <protection hidden="1"/>
    </xf>
    <xf numFmtId="0" fontId="7" fillId="0" borderId="1" xfId="0" applyFont="1" applyFill="1" applyBorder="1" applyAlignment="1">
      <alignment horizontal="right"/>
    </xf>
    <xf numFmtId="0" fontId="7" fillId="0" borderId="1" xfId="0" applyFont="1" applyFill="1" applyBorder="1"/>
    <xf numFmtId="0" fontId="8" fillId="0" borderId="3" xfId="0" applyFont="1" applyFill="1" applyBorder="1"/>
    <xf numFmtId="172" fontId="8" fillId="0" borderId="1" xfId="0" applyNumberFormat="1" applyFont="1" applyFill="1" applyBorder="1" applyAlignment="1">
      <alignment horizontal="center"/>
    </xf>
    <xf numFmtId="170" fontId="7" fillId="0" borderId="0" xfId="0" applyNumberFormat="1" applyFont="1" applyFill="1" applyAlignment="1">
      <alignment horizontal="center"/>
    </xf>
    <xf numFmtId="173" fontId="7" fillId="0" borderId="1" xfId="0" applyNumberFormat="1" applyFont="1" applyFill="1" applyBorder="1" applyAlignment="1">
      <alignment horizontal="center" vertical="center" wrapText="1"/>
    </xf>
    <xf numFmtId="174" fontId="11" fillId="0" borderId="1" xfId="1" applyNumberFormat="1" applyFont="1" applyFill="1" applyBorder="1" applyAlignment="1" applyProtection="1">
      <alignment horizontal="center" vertical="center"/>
      <protection hidden="1"/>
    </xf>
    <xf numFmtId="174" fontId="3" fillId="0" borderId="1" xfId="1" applyNumberFormat="1" applyFont="1" applyFill="1" applyBorder="1" applyAlignment="1" applyProtection="1">
      <alignment horizontal="center" vertical="center"/>
      <protection hidden="1"/>
    </xf>
    <xf numFmtId="174" fontId="11" fillId="0" borderId="3" xfId="1" applyNumberFormat="1" applyFont="1" applyFill="1" applyBorder="1" applyAlignment="1" applyProtection="1">
      <alignment horizontal="center" vertical="center"/>
      <protection hidden="1"/>
    </xf>
    <xf numFmtId="0" fontId="3" fillId="0" borderId="3" xfId="5" applyNumberFormat="1" applyFont="1" applyFill="1" applyBorder="1" applyAlignment="1" applyProtection="1">
      <alignment horizontal="center" vertical="center"/>
      <protection hidden="1"/>
    </xf>
    <xf numFmtId="49" fontId="3" fillId="0" borderId="1" xfId="5" applyNumberFormat="1" applyFont="1" applyFill="1" applyBorder="1" applyAlignment="1" applyProtection="1">
      <alignment horizontal="center" vertical="center"/>
      <protection hidden="1"/>
    </xf>
    <xf numFmtId="0" fontId="7" fillId="0" borderId="0" xfId="0" applyFont="1" applyFill="1" applyAlignment="1">
      <alignment horizontal="center" vertical="center"/>
    </xf>
    <xf numFmtId="168" fontId="3" fillId="0" borderId="1" xfId="5" applyNumberFormat="1" applyFont="1" applyFill="1" applyBorder="1" applyAlignment="1" applyProtection="1">
      <alignment horizontal="center" vertical="center"/>
      <protection hidden="1"/>
    </xf>
    <xf numFmtId="0" fontId="3" fillId="0" borderId="1" xfId="5" applyNumberFormat="1" applyFont="1" applyFill="1" applyBorder="1" applyAlignment="1" applyProtection="1">
      <alignment horizontal="center" vertical="center"/>
      <protection hidden="1"/>
    </xf>
    <xf numFmtId="166" fontId="3" fillId="2" borderId="6" xfId="5" applyNumberFormat="1" applyFont="1" applyFill="1" applyBorder="1" applyAlignment="1" applyProtection="1">
      <alignment horizontal="left" vertical="center" wrapText="1"/>
      <protection hidden="1"/>
    </xf>
    <xf numFmtId="173" fontId="7" fillId="0" borderId="1" xfId="0" applyNumberFormat="1" applyFont="1" applyFill="1" applyBorder="1" applyAlignment="1">
      <alignment horizontal="center"/>
    </xf>
    <xf numFmtId="0" fontId="8" fillId="0" borderId="1" xfId="0" applyFont="1" applyBorder="1" applyAlignment="1">
      <alignment horizontal="center" vertical="center" wrapText="1"/>
    </xf>
    <xf numFmtId="0" fontId="7" fillId="0" borderId="0" xfId="0" applyFont="1" applyFill="1" applyAlignment="1">
      <alignment horizontal="center"/>
    </xf>
    <xf numFmtId="0" fontId="7" fillId="0" borderId="0" xfId="0" applyFont="1" applyFill="1"/>
    <xf numFmtId="169" fontId="3" fillId="0" borderId="3" xfId="5" applyNumberFormat="1" applyFont="1" applyFill="1" applyBorder="1" applyAlignment="1" applyProtection="1">
      <alignment horizontal="center" vertical="center"/>
      <protection hidden="1"/>
    </xf>
    <xf numFmtId="168" fontId="3" fillId="0" borderId="3" xfId="5" applyNumberFormat="1" applyFont="1" applyFill="1" applyBorder="1" applyAlignment="1" applyProtection="1">
      <alignment horizontal="center" vertical="center"/>
      <protection hidden="1"/>
    </xf>
    <xf numFmtId="172" fontId="3" fillId="0" borderId="1" xfId="5" applyNumberFormat="1" applyFont="1" applyFill="1" applyBorder="1" applyAlignment="1" applyProtection="1">
      <alignment horizontal="center" vertical="center"/>
      <protection hidden="1"/>
    </xf>
    <xf numFmtId="0" fontId="8" fillId="0" borderId="1" xfId="0" applyFont="1" applyBorder="1" applyAlignment="1">
      <alignment horizontal="center" vertical="center"/>
    </xf>
    <xf numFmtId="165" fontId="3" fillId="4" borderId="6" xfId="5" applyNumberFormat="1" applyFont="1" applyFill="1" applyBorder="1" applyAlignment="1" applyProtection="1">
      <alignment horizontal="left" vertical="center" wrapText="1"/>
      <protection hidden="1"/>
    </xf>
    <xf numFmtId="174" fontId="11" fillId="0" borderId="1" xfId="11" applyNumberFormat="1" applyFont="1" applyFill="1" applyBorder="1" applyAlignment="1" applyProtection="1">
      <protection hidden="1"/>
    </xf>
    <xf numFmtId="174" fontId="11" fillId="0" borderId="1" xfId="11" applyNumberFormat="1" applyFont="1" applyFill="1" applyBorder="1" applyAlignment="1" applyProtection="1">
      <protection hidden="1"/>
    </xf>
    <xf numFmtId="174" fontId="11" fillId="0" borderId="1" xfId="11" applyNumberFormat="1" applyFont="1" applyFill="1" applyBorder="1" applyAlignment="1" applyProtection="1">
      <protection hidden="1"/>
    </xf>
    <xf numFmtId="173" fontId="8" fillId="0" borderId="1" xfId="0" applyNumberFormat="1" applyFont="1" applyFill="1" applyBorder="1" applyAlignment="1">
      <alignment horizontal="center"/>
    </xf>
    <xf numFmtId="172" fontId="3" fillId="0" borderId="8" xfId="5" applyNumberFormat="1" applyFont="1" applyFill="1" applyBorder="1" applyAlignment="1" applyProtection="1">
      <alignment horizontal="center"/>
      <protection hidden="1"/>
    </xf>
    <xf numFmtId="172" fontId="3" fillId="0" borderId="1" xfId="5" applyNumberFormat="1" applyFont="1" applyFill="1" applyBorder="1" applyAlignment="1" applyProtection="1">
      <alignment horizontal="center"/>
      <protection hidden="1"/>
    </xf>
    <xf numFmtId="172" fontId="7" fillId="0" borderId="1" xfId="0" applyNumberFormat="1" applyFont="1" applyFill="1" applyBorder="1" applyAlignment="1">
      <alignment horizontal="center"/>
    </xf>
    <xf numFmtId="172" fontId="3" fillId="0" borderId="1" xfId="9" applyNumberFormat="1" applyFont="1" applyFill="1" applyBorder="1" applyAlignment="1" applyProtection="1">
      <alignment horizontal="center"/>
      <protection hidden="1"/>
    </xf>
    <xf numFmtId="173" fontId="7"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3" fillId="0" borderId="11" xfId="5" applyNumberFormat="1" applyFont="1" applyFill="1" applyBorder="1" applyAlignment="1" applyProtection="1">
      <alignment horizontal="left"/>
      <protection hidden="1"/>
    </xf>
    <xf numFmtId="0" fontId="3" fillId="0" borderId="12" xfId="5" applyNumberFormat="1" applyFont="1" applyFill="1" applyBorder="1" applyAlignment="1" applyProtection="1">
      <alignment horizontal="center"/>
      <protection hidden="1"/>
    </xf>
    <xf numFmtId="49" fontId="3" fillId="0" borderId="12" xfId="5" applyNumberFormat="1" applyFont="1" applyFill="1" applyBorder="1" applyAlignment="1" applyProtection="1">
      <alignment horizontal="center"/>
      <protection hidden="1"/>
    </xf>
    <xf numFmtId="0" fontId="4" fillId="0" borderId="12" xfId="5" applyNumberFormat="1" applyFont="1" applyFill="1" applyBorder="1" applyAlignment="1" applyProtection="1">
      <protection hidden="1"/>
    </xf>
    <xf numFmtId="172" fontId="4" fillId="0" borderId="2" xfId="5" applyNumberFormat="1" applyFont="1" applyFill="1" applyBorder="1" applyAlignment="1" applyProtection="1">
      <alignment horizontal="center"/>
      <protection hidden="1"/>
    </xf>
    <xf numFmtId="172" fontId="8" fillId="0" borderId="2" xfId="0" applyNumberFormat="1" applyFont="1" applyFill="1" applyBorder="1" applyAlignment="1">
      <alignment horizontal="center"/>
    </xf>
    <xf numFmtId="173" fontId="8" fillId="0" borderId="2" xfId="0" applyNumberFormat="1" applyFont="1" applyFill="1" applyBorder="1" applyAlignment="1">
      <alignment horizontal="center"/>
    </xf>
    <xf numFmtId="0" fontId="8" fillId="0" borderId="1" xfId="0" applyFont="1" applyFill="1" applyBorder="1" applyAlignment="1">
      <alignment horizontal="left"/>
    </xf>
    <xf numFmtId="0" fontId="8" fillId="0" borderId="1" xfId="0" applyFont="1" applyFill="1" applyBorder="1" applyAlignment="1">
      <alignment horizontal="center"/>
    </xf>
    <xf numFmtId="49" fontId="8" fillId="0" borderId="1" xfId="0" applyNumberFormat="1" applyFont="1" applyFill="1" applyBorder="1" applyAlignment="1">
      <alignment horizontal="center"/>
    </xf>
    <xf numFmtId="0" fontId="8" fillId="0" borderId="1" xfId="0" applyFont="1" applyFill="1" applyBorder="1"/>
    <xf numFmtId="173" fontId="3" fillId="0" borderId="1" xfId="5" applyNumberFormat="1" applyFont="1" applyFill="1" applyBorder="1" applyAlignment="1" applyProtection="1">
      <alignment horizontal="center" vertical="center"/>
      <protection hidden="1"/>
    </xf>
    <xf numFmtId="174" fontId="3" fillId="0" borderId="3" xfId="1" applyNumberFormat="1" applyFont="1" applyFill="1" applyBorder="1" applyAlignment="1" applyProtection="1">
      <alignment horizontal="center" vertical="center"/>
      <protection hidden="1"/>
    </xf>
    <xf numFmtId="174" fontId="3" fillId="0" borderId="1" xfId="1" applyNumberFormat="1" applyFont="1" applyFill="1" applyBorder="1" applyAlignment="1" applyProtection="1">
      <alignment horizontal="center"/>
      <protection hidden="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0" fillId="0" borderId="0" xfId="0" applyAlignment="1">
      <alignment horizontal="center"/>
    </xf>
    <xf numFmtId="0" fontId="0" fillId="0" borderId="1" xfId="0" applyBorder="1" applyAlignment="1">
      <alignment horizontal="center"/>
    </xf>
    <xf numFmtId="173" fontId="8" fillId="0" borderId="14" xfId="0" applyNumberFormat="1" applyFont="1" applyFill="1" applyBorder="1" applyAlignment="1">
      <alignment horizontal="center" vertical="center" wrapText="1"/>
    </xf>
    <xf numFmtId="173" fontId="8" fillId="0" borderId="1" xfId="0" applyNumberFormat="1"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5" applyNumberFormat="1"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wrapText="1"/>
    </xf>
    <xf numFmtId="0" fontId="7" fillId="0" borderId="0" xfId="0" applyFont="1" applyFill="1" applyAlignment="1">
      <alignment horizontal="right"/>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73" fontId="8" fillId="0" borderId="1" xfId="0" applyNumberFormat="1" applyFont="1" applyFill="1" applyBorder="1" applyAlignment="1">
      <alignment horizontal="center" vertical="center"/>
    </xf>
    <xf numFmtId="0" fontId="14" fillId="0" borderId="1" xfId="0" applyFont="1" applyBorder="1" applyAlignment="1">
      <alignment horizontal="center"/>
    </xf>
    <xf numFmtId="0" fontId="7" fillId="0" borderId="1" xfId="0" applyFont="1" applyBorder="1" applyAlignment="1">
      <alignment horizontal="center"/>
    </xf>
    <xf numFmtId="173" fontId="7" fillId="0" borderId="1" xfId="0" applyNumberFormat="1" applyFont="1" applyBorder="1" applyAlignment="1">
      <alignment horizontal="center"/>
    </xf>
    <xf numFmtId="173" fontId="7" fillId="0" borderId="1" xfId="0" applyNumberFormat="1" applyFont="1" applyBorder="1" applyAlignment="1">
      <alignment horizontal="center" vertical="center"/>
    </xf>
    <xf numFmtId="173" fontId="8" fillId="0" borderId="1" xfId="0" applyNumberFormat="1"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3" fontId="7" fillId="0" borderId="0" xfId="0" applyNumberFormat="1" applyFont="1" applyFill="1"/>
    <xf numFmtId="173" fontId="7" fillId="0" borderId="1" xfId="0" applyNumberFormat="1" applyFont="1" applyBorder="1" applyAlignment="1">
      <alignment horizontal="center" vertical="center" wrapText="1"/>
    </xf>
    <xf numFmtId="0" fontId="15" fillId="0" borderId="0" xfId="0" applyFont="1"/>
    <xf numFmtId="0" fontId="16" fillId="0" borderId="0" xfId="0" applyFont="1" applyAlignment="1">
      <alignment horizontal="right" vertical="center" wrapText="1"/>
    </xf>
    <xf numFmtId="0" fontId="15" fillId="0" borderId="0" xfId="0" applyFont="1" applyFill="1"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5" fontId="13" fillId="0" borderId="1" xfId="0" applyNumberFormat="1" applyFont="1" applyBorder="1" applyAlignment="1">
      <alignment horizontal="center" vertical="center"/>
    </xf>
    <xf numFmtId="0" fontId="4" fillId="0" borderId="7" xfId="10" applyFont="1" applyFill="1" applyAlignment="1">
      <alignment horizontal="left" vertical="center" wrapText="1"/>
    </xf>
    <xf numFmtId="0" fontId="9" fillId="0" borderId="1" xfId="0" applyFont="1" applyBorder="1" applyAlignment="1">
      <alignment horizontal="center" vertical="center"/>
    </xf>
    <xf numFmtId="0" fontId="3" fillId="0" borderId="7" xfId="10" applyFont="1" applyFill="1" applyAlignment="1">
      <alignment horizontal="left" vertical="center" wrapText="1"/>
    </xf>
    <xf numFmtId="175" fontId="9"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0" fontId="9" fillId="0" borderId="1" xfId="0" applyFont="1" applyBorder="1" applyAlignment="1">
      <alignment horizontal="justify" vertical="center" wrapText="1"/>
    </xf>
    <xf numFmtId="173" fontId="8" fillId="0" borderId="1" xfId="0" applyNumberFormat="1" applyFont="1" applyBorder="1" applyAlignment="1">
      <alignment horizontal="center" vertical="center"/>
    </xf>
    <xf numFmtId="0" fontId="7" fillId="0" borderId="1" xfId="0" applyFont="1" applyFill="1" applyBorder="1" applyAlignment="1">
      <alignment horizontal="left" vertical="center" wrapText="1"/>
    </xf>
    <xf numFmtId="165" fontId="3" fillId="0" borderId="1" xfId="5" applyNumberFormat="1" applyFont="1" applyFill="1" applyBorder="1" applyAlignment="1" applyProtection="1">
      <alignment horizontal="left" vertical="center" wrapText="1"/>
      <protection hidden="1"/>
    </xf>
    <xf numFmtId="172" fontId="7" fillId="0" borderId="0" xfId="0" applyNumberFormat="1" applyFont="1" applyFill="1" applyAlignment="1">
      <alignment horizontal="center"/>
    </xf>
    <xf numFmtId="173" fontId="7" fillId="0" borderId="1" xfId="0" applyNumberFormat="1" applyFont="1" applyFill="1" applyBorder="1" applyAlignment="1">
      <alignment horizontal="center" vertical="center" wrapText="1"/>
    </xf>
    <xf numFmtId="172" fontId="7" fillId="0" borderId="0" xfId="0" applyNumberFormat="1" applyFont="1" applyFill="1"/>
    <xf numFmtId="173" fontId="7" fillId="0" borderId="1" xfId="0" applyNumberFormat="1" applyFont="1" applyFill="1" applyBorder="1" applyAlignment="1">
      <alignment horizontal="center" vertical="center" wrapText="1"/>
    </xf>
    <xf numFmtId="170" fontId="7" fillId="0" borderId="0" xfId="0" applyNumberFormat="1" applyFont="1" applyFill="1"/>
    <xf numFmtId="172" fontId="3" fillId="0" borderId="1" xfId="9" applyNumberFormat="1" applyFont="1" applyFill="1" applyBorder="1" applyAlignment="1" applyProtection="1">
      <alignment horizontal="center" vertical="center"/>
      <protection hidden="1"/>
    </xf>
    <xf numFmtId="172" fontId="4" fillId="0" borderId="1" xfId="5" applyNumberFormat="1" applyFont="1" applyFill="1" applyBorder="1" applyAlignment="1" applyProtection="1">
      <alignment horizontal="center" vertical="center"/>
      <protection hidden="1"/>
    </xf>
    <xf numFmtId="165" fontId="3" fillId="0" borderId="9" xfId="5" applyNumberFormat="1" applyFont="1" applyFill="1" applyBorder="1" applyAlignment="1" applyProtection="1">
      <alignment horizontal="left" vertical="center" wrapText="1"/>
      <protection hidden="1"/>
    </xf>
    <xf numFmtId="49" fontId="3" fillId="0" borderId="8" xfId="5" applyNumberFormat="1" applyFont="1" applyFill="1" applyBorder="1" applyAlignment="1" applyProtection="1">
      <alignment horizontal="center" vertical="center" wrapText="1"/>
      <protection hidden="1"/>
    </xf>
    <xf numFmtId="172" fontId="7" fillId="0" borderId="8" xfId="0" applyNumberFormat="1" applyFont="1" applyFill="1" applyBorder="1" applyAlignment="1">
      <alignment horizontal="center"/>
    </xf>
    <xf numFmtId="173" fontId="7" fillId="0" borderId="8" xfId="0" applyNumberFormat="1" applyFont="1" applyFill="1" applyBorder="1" applyAlignment="1">
      <alignment horizontal="center"/>
    </xf>
    <xf numFmtId="167" fontId="3" fillId="0" borderId="1" xfId="5" applyNumberFormat="1" applyFont="1" applyFill="1" applyBorder="1" applyAlignment="1" applyProtection="1">
      <alignment horizontal="left" vertical="center" wrapText="1"/>
      <protection hidden="1"/>
    </xf>
    <xf numFmtId="169" fontId="3" fillId="0" borderId="1" xfId="5" applyNumberFormat="1" applyFont="1" applyFill="1" applyBorder="1" applyAlignment="1" applyProtection="1">
      <alignment horizontal="center" vertical="center"/>
      <protection hidden="1"/>
    </xf>
    <xf numFmtId="166" fontId="3" fillId="0" borderId="1" xfId="5" applyNumberFormat="1" applyFont="1" applyFill="1" applyBorder="1" applyAlignment="1" applyProtection="1">
      <alignment horizontal="left" vertical="center" wrapText="1"/>
      <protection hidden="1"/>
    </xf>
    <xf numFmtId="166" fontId="3" fillId="2" borderId="1" xfId="5" applyNumberFormat="1" applyFont="1" applyFill="1" applyBorder="1" applyAlignment="1" applyProtection="1">
      <alignment horizontal="left" vertical="center" wrapText="1"/>
      <protection hidden="1"/>
    </xf>
    <xf numFmtId="167" fontId="3" fillId="0" borderId="1" xfId="1" applyNumberFormat="1" applyFont="1" applyFill="1" applyBorder="1" applyAlignment="1" applyProtection="1">
      <alignment wrapText="1"/>
      <protection hidden="1"/>
    </xf>
    <xf numFmtId="169" fontId="6" fillId="0" borderId="1" xfId="5" applyNumberFormat="1" applyFont="1" applyFill="1" applyBorder="1" applyAlignment="1" applyProtection="1">
      <alignment horizontal="center" vertical="center"/>
      <protection hidden="1"/>
    </xf>
    <xf numFmtId="166" fontId="3" fillId="0" borderId="1" xfId="5" applyNumberFormat="1" applyFont="1" applyFill="1" applyBorder="1" applyAlignment="1" applyProtection="1">
      <alignment horizontal="center" vertical="center"/>
      <protection hidden="1"/>
    </xf>
    <xf numFmtId="0" fontId="3" fillId="0" borderId="1" xfId="5" applyNumberFormat="1" applyFont="1" applyFill="1" applyBorder="1" applyAlignment="1" applyProtection="1">
      <alignment horizontal="left"/>
      <protection hidden="1"/>
    </xf>
    <xf numFmtId="0" fontId="3" fillId="0" borderId="1" xfId="5" applyNumberFormat="1" applyFont="1" applyFill="1" applyBorder="1" applyAlignment="1" applyProtection="1">
      <alignment horizontal="center"/>
      <protection hidden="1"/>
    </xf>
    <xf numFmtId="49" fontId="3" fillId="0" borderId="1" xfId="5" applyNumberFormat="1" applyFont="1" applyFill="1" applyBorder="1" applyAlignment="1" applyProtection="1">
      <alignment horizontal="center"/>
      <protection hidden="1"/>
    </xf>
    <xf numFmtId="0" fontId="4" fillId="0" borderId="1" xfId="5" applyNumberFormat="1" applyFont="1" applyFill="1" applyBorder="1" applyAlignment="1" applyProtection="1">
      <protection hidden="1"/>
    </xf>
    <xf numFmtId="173" fontId="6" fillId="0" borderId="1" xfId="5" applyNumberFormat="1" applyFont="1" applyFill="1" applyBorder="1" applyAlignment="1" applyProtection="1">
      <alignment horizontal="center" vertical="center"/>
      <protection hidden="1"/>
    </xf>
    <xf numFmtId="173" fontId="6" fillId="0" borderId="1" xfId="0" applyNumberFormat="1" applyFont="1" applyFill="1" applyBorder="1" applyAlignment="1">
      <alignment horizontal="center" vertical="center"/>
    </xf>
    <xf numFmtId="173" fontId="7" fillId="0" borderId="1" xfId="0" applyNumberFormat="1" applyFont="1" applyFill="1" applyBorder="1" applyAlignment="1">
      <alignment horizontal="center" vertical="center" wrapText="1"/>
    </xf>
    <xf numFmtId="0" fontId="17" fillId="0" borderId="0" xfId="0" applyFont="1" applyAlignment="1">
      <alignment horizontal="center"/>
    </xf>
    <xf numFmtId="0" fontId="9" fillId="0" borderId="0" xfId="0" applyFont="1" applyFill="1" applyAlignment="1">
      <alignment horizontal="right" vertical="center" wrapText="1"/>
    </xf>
    <xf numFmtId="0" fontId="7" fillId="0" borderId="0" xfId="0" applyFont="1" applyFill="1" applyAlignment="1">
      <alignment horizontal="center" wrapText="1"/>
    </xf>
    <xf numFmtId="0" fontId="7" fillId="0" borderId="1" xfId="0" applyFont="1" applyFill="1" applyBorder="1" applyAlignment="1">
      <alignment horizontal="left" vertical="center" wrapText="1"/>
    </xf>
    <xf numFmtId="173"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73" fontId="8" fillId="0" borderId="1" xfId="0" applyNumberFormat="1" applyFont="1" applyFill="1" applyBorder="1" applyAlignment="1">
      <alignment horizontal="center" vertical="center" wrapText="1"/>
    </xf>
    <xf numFmtId="0" fontId="8" fillId="0" borderId="0" xfId="0" applyFont="1" applyFill="1" applyAlignment="1">
      <alignment horizontal="center" wrapText="1"/>
    </xf>
    <xf numFmtId="0" fontId="7" fillId="0" borderId="13" xfId="0" applyFont="1" applyFill="1" applyBorder="1" applyAlignment="1">
      <alignment horizontal="right"/>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0" xfId="0" applyFont="1" applyFill="1" applyAlignment="1">
      <alignment horizontal="center" vertical="center" wrapText="1"/>
    </xf>
  </cellXfs>
  <cellStyles count="12">
    <cellStyle name="Обычный" xfId="0" builtinId="0"/>
    <cellStyle name="Обычный 2" xfId="1"/>
    <cellStyle name="Обычный 2 2" xfId="2"/>
    <cellStyle name="Обычный 2 2 2" xfId="5"/>
    <cellStyle name="Обычный 2 3" xfId="3"/>
    <cellStyle name="Обычный 2 4" xfId="4"/>
    <cellStyle name="Обычный 2 5" xfId="6"/>
    <cellStyle name="Обычный 2 6" xfId="8"/>
    <cellStyle name="Обычный 2 7" xfId="7"/>
    <cellStyle name="Обычный 2 8" xfId="11"/>
    <cellStyle name="Финансовый" xfId="9" builtinId="3"/>
    <cellStyle name="Элементы осей"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H7" sqref="H7"/>
    </sheetView>
  </sheetViews>
  <sheetFormatPr defaultRowHeight="15" x14ac:dyDescent="0.25"/>
  <cols>
    <col min="1" max="1" width="33.140625" customWidth="1"/>
    <col min="2" max="2" width="48.28515625" customWidth="1"/>
    <col min="3" max="3" width="25" customWidth="1"/>
    <col min="5" max="5" width="16.85546875" customWidth="1"/>
  </cols>
  <sheetData>
    <row r="1" spans="1:5" ht="56.25" customHeight="1" x14ac:dyDescent="0.25">
      <c r="D1" s="151" t="s">
        <v>310</v>
      </c>
      <c r="E1" s="151"/>
    </row>
    <row r="2" spans="1:5" x14ac:dyDescent="0.25">
      <c r="D2" s="88"/>
      <c r="E2" s="88"/>
    </row>
    <row r="3" spans="1:5" ht="63.75" customHeight="1" x14ac:dyDescent="0.25">
      <c r="A3" s="110"/>
      <c r="B3" s="110"/>
      <c r="D3" s="151" t="s">
        <v>292</v>
      </c>
      <c r="E3" s="151"/>
    </row>
    <row r="4" spans="1:5" x14ac:dyDescent="0.25">
      <c r="A4" s="110"/>
      <c r="B4" s="110"/>
      <c r="C4" s="111"/>
    </row>
    <row r="5" spans="1:5" x14ac:dyDescent="0.25">
      <c r="A5" s="150" t="s">
        <v>230</v>
      </c>
      <c r="B5" s="150"/>
      <c r="C5" s="150"/>
    </row>
    <row r="6" spans="1:5" x14ac:dyDescent="0.25">
      <c r="A6" s="110"/>
      <c r="B6" s="110"/>
      <c r="E6" s="112" t="s">
        <v>207</v>
      </c>
    </row>
    <row r="7" spans="1:5" ht="45" x14ac:dyDescent="0.25">
      <c r="A7" s="113" t="s">
        <v>231</v>
      </c>
      <c r="B7" s="114" t="s">
        <v>232</v>
      </c>
      <c r="C7" s="46" t="s">
        <v>193</v>
      </c>
      <c r="D7" s="52" t="s">
        <v>191</v>
      </c>
      <c r="E7" s="46" t="s">
        <v>192</v>
      </c>
    </row>
    <row r="8" spans="1:5" x14ac:dyDescent="0.25">
      <c r="A8" s="114" t="s">
        <v>233</v>
      </c>
      <c r="B8" s="113" t="s">
        <v>234</v>
      </c>
      <c r="C8" s="115">
        <f>C14+C17+C22+C24+C9</f>
        <v>21078.899999999998</v>
      </c>
      <c r="D8" s="122">
        <v>0</v>
      </c>
      <c r="E8" s="115">
        <f>E14+E17+E22+E24+E9</f>
        <v>21078.899999999998</v>
      </c>
    </row>
    <row r="9" spans="1:5" ht="35.25" customHeight="1" x14ac:dyDescent="0.25">
      <c r="A9" s="114" t="s">
        <v>235</v>
      </c>
      <c r="B9" s="116" t="s">
        <v>236</v>
      </c>
      <c r="C9" s="115">
        <f>C10+C11+C12+C13</f>
        <v>1745.8</v>
      </c>
      <c r="D9" s="122">
        <v>0</v>
      </c>
      <c r="E9" s="115">
        <f>E10+E11+E12+E13</f>
        <v>1745.8</v>
      </c>
    </row>
    <row r="10" spans="1:5" ht="54.75" customHeight="1" x14ac:dyDescent="0.25">
      <c r="A10" s="117" t="s">
        <v>237</v>
      </c>
      <c r="B10" s="118" t="s">
        <v>238</v>
      </c>
      <c r="C10" s="119">
        <v>500.9</v>
      </c>
      <c r="D10" s="104">
        <v>0</v>
      </c>
      <c r="E10" s="119">
        <v>500.9</v>
      </c>
    </row>
    <row r="11" spans="1:5" ht="70.5" customHeight="1" x14ac:dyDescent="0.25">
      <c r="A11" s="117" t="s">
        <v>239</v>
      </c>
      <c r="B11" s="118" t="s">
        <v>240</v>
      </c>
      <c r="C11" s="119">
        <v>5</v>
      </c>
      <c r="D11" s="104">
        <v>0</v>
      </c>
      <c r="E11" s="119">
        <v>5</v>
      </c>
    </row>
    <row r="12" spans="1:5" ht="66" customHeight="1" x14ac:dyDescent="0.25">
      <c r="A12" s="117" t="s">
        <v>241</v>
      </c>
      <c r="B12" s="118" t="s">
        <v>242</v>
      </c>
      <c r="C12" s="119">
        <v>1340.1</v>
      </c>
      <c r="D12" s="104">
        <v>0</v>
      </c>
      <c r="E12" s="119">
        <v>1340.1</v>
      </c>
    </row>
    <row r="13" spans="1:5" ht="56.25" customHeight="1" x14ac:dyDescent="0.25">
      <c r="A13" s="117" t="s">
        <v>243</v>
      </c>
      <c r="B13" s="118" t="s">
        <v>244</v>
      </c>
      <c r="C13" s="119">
        <v>-100.2</v>
      </c>
      <c r="D13" s="104">
        <v>0</v>
      </c>
      <c r="E13" s="119">
        <v>-100.2</v>
      </c>
    </row>
    <row r="14" spans="1:5" ht="16.5" customHeight="1" x14ac:dyDescent="0.25">
      <c r="A14" s="114" t="s">
        <v>245</v>
      </c>
      <c r="B14" s="120" t="s">
        <v>246</v>
      </c>
      <c r="C14" s="115">
        <f>C15</f>
        <v>17535.3</v>
      </c>
      <c r="D14" s="122">
        <v>0</v>
      </c>
      <c r="E14" s="115">
        <f>E15</f>
        <v>17535.3</v>
      </c>
    </row>
    <row r="15" spans="1:5" ht="15.75" customHeight="1" x14ac:dyDescent="0.25">
      <c r="A15" s="117" t="s">
        <v>247</v>
      </c>
      <c r="B15" s="121" t="s">
        <v>248</v>
      </c>
      <c r="C15" s="119">
        <f>C16</f>
        <v>17535.3</v>
      </c>
      <c r="D15" s="104">
        <v>0</v>
      </c>
      <c r="E15" s="119">
        <f>E16</f>
        <v>17535.3</v>
      </c>
    </row>
    <row r="16" spans="1:5" ht="64.5" customHeight="1" x14ac:dyDescent="0.25">
      <c r="A16" s="117" t="s">
        <v>249</v>
      </c>
      <c r="B16" s="121" t="s">
        <v>250</v>
      </c>
      <c r="C16" s="119">
        <v>17535.3</v>
      </c>
      <c r="D16" s="104">
        <v>0</v>
      </c>
      <c r="E16" s="119">
        <v>17535.3</v>
      </c>
    </row>
    <row r="17" spans="1:5" ht="15" customHeight="1" x14ac:dyDescent="0.25">
      <c r="A17" s="114" t="s">
        <v>251</v>
      </c>
      <c r="B17" s="120" t="s">
        <v>252</v>
      </c>
      <c r="C17" s="115">
        <f>C18+C19</f>
        <v>367.6</v>
      </c>
      <c r="D17" s="122">
        <v>0</v>
      </c>
      <c r="E17" s="115">
        <f>E18+E19</f>
        <v>367.6</v>
      </c>
    </row>
    <row r="18" spans="1:5" ht="42.75" customHeight="1" x14ac:dyDescent="0.25">
      <c r="A18" s="117" t="s">
        <v>253</v>
      </c>
      <c r="B18" s="121" t="s">
        <v>254</v>
      </c>
      <c r="C18" s="119">
        <v>152.1</v>
      </c>
      <c r="D18" s="104">
        <v>0</v>
      </c>
      <c r="E18" s="119">
        <v>152.1</v>
      </c>
    </row>
    <row r="19" spans="1:5" ht="23.25" customHeight="1" x14ac:dyDescent="0.25">
      <c r="A19" s="114" t="s">
        <v>255</v>
      </c>
      <c r="B19" s="120" t="s">
        <v>256</v>
      </c>
      <c r="C19" s="115">
        <f>C21+C20</f>
        <v>215.5</v>
      </c>
      <c r="D19" s="122">
        <v>0</v>
      </c>
      <c r="E19" s="115">
        <f>E21+E20</f>
        <v>215.5</v>
      </c>
    </row>
    <row r="20" spans="1:5" ht="56.25" customHeight="1" x14ac:dyDescent="0.25">
      <c r="A20" s="117" t="s">
        <v>257</v>
      </c>
      <c r="B20" s="121" t="s">
        <v>258</v>
      </c>
      <c r="C20" s="119">
        <v>200</v>
      </c>
      <c r="D20" s="104">
        <v>0</v>
      </c>
      <c r="E20" s="119">
        <v>200</v>
      </c>
    </row>
    <row r="21" spans="1:5" ht="53.25" customHeight="1" x14ac:dyDescent="0.25">
      <c r="A21" s="117" t="s">
        <v>259</v>
      </c>
      <c r="B21" s="121" t="s">
        <v>260</v>
      </c>
      <c r="C21" s="119">
        <v>15.5</v>
      </c>
      <c r="D21" s="104">
        <v>0</v>
      </c>
      <c r="E21" s="119">
        <v>15.5</v>
      </c>
    </row>
    <row r="22" spans="1:5" ht="17.25" customHeight="1" x14ac:dyDescent="0.25">
      <c r="A22" s="114" t="s">
        <v>261</v>
      </c>
      <c r="B22" s="120" t="s">
        <v>262</v>
      </c>
      <c r="C22" s="115">
        <f>C23</f>
        <v>63</v>
      </c>
      <c r="D22" s="122">
        <v>0</v>
      </c>
      <c r="E22" s="115">
        <f>E23</f>
        <v>63</v>
      </c>
    </row>
    <row r="23" spans="1:5" ht="71.25" customHeight="1" x14ac:dyDescent="0.25">
      <c r="A23" s="117" t="s">
        <v>263</v>
      </c>
      <c r="B23" s="121" t="s">
        <v>264</v>
      </c>
      <c r="C23" s="119">
        <v>63</v>
      </c>
      <c r="D23" s="104">
        <v>0</v>
      </c>
      <c r="E23" s="119">
        <v>63</v>
      </c>
    </row>
    <row r="24" spans="1:5" ht="42.75" customHeight="1" x14ac:dyDescent="0.25">
      <c r="A24" s="114" t="s">
        <v>265</v>
      </c>
      <c r="B24" s="120" t="s">
        <v>266</v>
      </c>
      <c r="C24" s="115">
        <f>C25+C26+C27</f>
        <v>1367.2</v>
      </c>
      <c r="D24" s="122">
        <v>0</v>
      </c>
      <c r="E24" s="115">
        <f>E25+E26+E27</f>
        <v>1367.2</v>
      </c>
    </row>
    <row r="25" spans="1:5" ht="45" customHeight="1" x14ac:dyDescent="0.25">
      <c r="A25" s="117" t="s">
        <v>267</v>
      </c>
      <c r="B25" s="121" t="s">
        <v>268</v>
      </c>
      <c r="C25" s="119">
        <v>0</v>
      </c>
      <c r="D25" s="104">
        <v>0</v>
      </c>
      <c r="E25" s="119">
        <v>0</v>
      </c>
    </row>
    <row r="26" spans="1:5" ht="54.75" customHeight="1" x14ac:dyDescent="0.25">
      <c r="A26" s="117" t="s">
        <v>269</v>
      </c>
      <c r="B26" s="121" t="s">
        <v>270</v>
      </c>
      <c r="C26" s="119">
        <v>1000</v>
      </c>
      <c r="D26" s="104">
        <v>0</v>
      </c>
      <c r="E26" s="119">
        <v>1000</v>
      </c>
    </row>
    <row r="27" spans="1:5" ht="84" customHeight="1" x14ac:dyDescent="0.25">
      <c r="A27" s="117" t="s">
        <v>271</v>
      </c>
      <c r="B27" s="121" t="s">
        <v>272</v>
      </c>
      <c r="C27" s="119">
        <v>367.2</v>
      </c>
      <c r="D27" s="104">
        <v>0</v>
      </c>
      <c r="E27" s="119">
        <v>367.2</v>
      </c>
    </row>
    <row r="28" spans="1:5" ht="18" customHeight="1" x14ac:dyDescent="0.25">
      <c r="A28" s="114" t="s">
        <v>273</v>
      </c>
      <c r="B28" s="120" t="s">
        <v>274</v>
      </c>
      <c r="C28" s="115">
        <f>C29+C31+C34+C36</f>
        <v>9901.2999999999993</v>
      </c>
      <c r="D28" s="122">
        <v>-200</v>
      </c>
      <c r="E28" s="115">
        <f>E29+E31+E34+E36</f>
        <v>9701.2999999999993</v>
      </c>
    </row>
    <row r="29" spans="1:5" ht="42" customHeight="1" x14ac:dyDescent="0.25">
      <c r="A29" s="117" t="s">
        <v>275</v>
      </c>
      <c r="B29" s="121" t="s">
        <v>276</v>
      </c>
      <c r="C29" s="119">
        <f>C30</f>
        <v>6424</v>
      </c>
      <c r="D29" s="104">
        <v>0</v>
      </c>
      <c r="E29" s="119">
        <f>E30</f>
        <v>6424</v>
      </c>
    </row>
    <row r="30" spans="1:5" ht="36.75" customHeight="1" x14ac:dyDescent="0.25">
      <c r="A30" s="117" t="s">
        <v>277</v>
      </c>
      <c r="B30" s="121" t="s">
        <v>278</v>
      </c>
      <c r="C30" s="119">
        <v>6424</v>
      </c>
      <c r="D30" s="104">
        <v>0</v>
      </c>
      <c r="E30" s="119">
        <v>6424</v>
      </c>
    </row>
    <row r="31" spans="1:5" ht="30.75" customHeight="1" x14ac:dyDescent="0.25">
      <c r="A31" s="114" t="s">
        <v>279</v>
      </c>
      <c r="B31" s="120" t="s">
        <v>280</v>
      </c>
      <c r="C31" s="119">
        <f>C32+C33</f>
        <v>507.5</v>
      </c>
      <c r="D31" s="104">
        <v>0</v>
      </c>
      <c r="E31" s="119">
        <f>E32+E33</f>
        <v>507.5</v>
      </c>
    </row>
    <row r="32" spans="1:5" ht="23.25" customHeight="1" x14ac:dyDescent="0.25">
      <c r="A32" s="117" t="s">
        <v>281</v>
      </c>
      <c r="B32" s="121" t="s">
        <v>282</v>
      </c>
      <c r="C32" s="119">
        <v>72</v>
      </c>
      <c r="D32" s="104">
        <v>0</v>
      </c>
      <c r="E32" s="119">
        <v>72</v>
      </c>
    </row>
    <row r="33" spans="1:5" ht="39" customHeight="1" x14ac:dyDescent="0.25">
      <c r="A33" s="117" t="s">
        <v>283</v>
      </c>
      <c r="B33" s="121" t="s">
        <v>284</v>
      </c>
      <c r="C33" s="119">
        <v>435.5</v>
      </c>
      <c r="D33" s="104">
        <v>0</v>
      </c>
      <c r="E33" s="119">
        <v>435.5</v>
      </c>
    </row>
    <row r="34" spans="1:5" ht="24.75" customHeight="1" x14ac:dyDescent="0.25">
      <c r="A34" s="114" t="s">
        <v>285</v>
      </c>
      <c r="B34" s="120" t="s">
        <v>32</v>
      </c>
      <c r="C34" s="115">
        <f>C35</f>
        <v>2969.8</v>
      </c>
      <c r="D34" s="122">
        <f>D35</f>
        <v>-200</v>
      </c>
      <c r="E34" s="115">
        <f>E35</f>
        <v>2769.8</v>
      </c>
    </row>
    <row r="35" spans="1:5" ht="37.5" customHeight="1" x14ac:dyDescent="0.25">
      <c r="A35" s="117" t="s">
        <v>286</v>
      </c>
      <c r="B35" s="121" t="s">
        <v>287</v>
      </c>
      <c r="C35" s="119">
        <v>2969.8</v>
      </c>
      <c r="D35" s="104">
        <v>-200</v>
      </c>
      <c r="E35" s="119">
        <v>2769.8</v>
      </c>
    </row>
    <row r="36" spans="1:5" ht="33" customHeight="1" x14ac:dyDescent="0.25">
      <c r="A36" s="114" t="s">
        <v>288</v>
      </c>
      <c r="B36" s="120" t="s">
        <v>289</v>
      </c>
      <c r="C36" s="115">
        <f>C37</f>
        <v>0</v>
      </c>
      <c r="D36" s="104">
        <v>0</v>
      </c>
      <c r="E36" s="115">
        <f>E37</f>
        <v>0</v>
      </c>
    </row>
    <row r="37" spans="1:5" ht="34.5" customHeight="1" x14ac:dyDescent="0.25">
      <c r="A37" s="117" t="s">
        <v>290</v>
      </c>
      <c r="B37" s="121" t="s">
        <v>289</v>
      </c>
      <c r="C37" s="119">
        <v>0</v>
      </c>
      <c r="D37" s="104">
        <v>0</v>
      </c>
      <c r="E37" s="119">
        <v>0</v>
      </c>
    </row>
    <row r="38" spans="1:5" x14ac:dyDescent="0.25">
      <c r="A38" s="114"/>
      <c r="B38" s="120" t="s">
        <v>291</v>
      </c>
      <c r="C38" s="115">
        <f>C8+C28</f>
        <v>30980.199999999997</v>
      </c>
      <c r="D38" s="122">
        <v>-200</v>
      </c>
      <c r="E38" s="115">
        <f>E8+E28</f>
        <v>30780.199999999997</v>
      </c>
    </row>
    <row r="39" spans="1:5" x14ac:dyDescent="0.25">
      <c r="A39" s="110"/>
      <c r="B39" s="110"/>
      <c r="C39" s="110"/>
    </row>
  </sheetData>
  <mergeCells count="3">
    <mergeCell ref="A5:C5"/>
    <mergeCell ref="D3:E3"/>
    <mergeCell ref="D1:E1"/>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0"/>
  <sheetViews>
    <sheetView zoomScaleNormal="100" workbookViewId="0">
      <selection activeCell="K11" sqref="K11"/>
    </sheetView>
  </sheetViews>
  <sheetFormatPr defaultRowHeight="11.25" x14ac:dyDescent="0.2"/>
  <cols>
    <col min="1" max="1" width="50.42578125" style="2" customWidth="1"/>
    <col min="2" max="2" width="5.42578125" style="3" customWidth="1"/>
    <col min="3" max="3" width="5.28515625" style="3" customWidth="1"/>
    <col min="4" max="4" width="10.5703125" style="4" customWidth="1"/>
    <col min="5" max="5" width="7.140625" style="5" customWidth="1"/>
    <col min="6" max="6" width="17.28515625" style="3" customWidth="1"/>
    <col min="7" max="7" width="9.140625" style="5"/>
    <col min="8" max="8" width="16" style="5" customWidth="1"/>
    <col min="9" max="16384" width="9.140625" style="5"/>
  </cols>
  <sheetData>
    <row r="1" spans="1:8" s="48" customFormat="1" ht="51" customHeight="1" x14ac:dyDescent="0.2">
      <c r="A1" s="2"/>
      <c r="B1" s="47"/>
      <c r="C1" s="47"/>
      <c r="D1" s="4"/>
      <c r="F1" s="47"/>
      <c r="G1" s="151" t="s">
        <v>311</v>
      </c>
      <c r="H1" s="151"/>
    </row>
    <row r="2" spans="1:8" s="48" customFormat="1" x14ac:dyDescent="0.2">
      <c r="A2" s="2"/>
      <c r="B2" s="47"/>
      <c r="C2" s="47"/>
      <c r="D2" s="4"/>
      <c r="F2" s="47"/>
    </row>
    <row r="3" spans="1:8" ht="44.25" customHeight="1" x14ac:dyDescent="0.2">
      <c r="E3" s="151"/>
      <c r="F3" s="151"/>
      <c r="G3" s="151" t="s">
        <v>202</v>
      </c>
      <c r="H3" s="151"/>
    </row>
    <row r="4" spans="1:8" ht="45" customHeight="1" x14ac:dyDescent="0.2">
      <c r="A4" s="152" t="s">
        <v>183</v>
      </c>
      <c r="B4" s="152"/>
      <c r="C4" s="152"/>
      <c r="D4" s="152"/>
      <c r="E4" s="152"/>
      <c r="F4" s="152"/>
      <c r="G4" s="152"/>
      <c r="H4" s="152"/>
    </row>
    <row r="5" spans="1:8" ht="21" customHeight="1" x14ac:dyDescent="0.2"/>
    <row r="6" spans="1:8" x14ac:dyDescent="0.2">
      <c r="H6" s="3" t="s">
        <v>89</v>
      </c>
    </row>
    <row r="7" spans="1:8" ht="81" customHeight="1" x14ac:dyDescent="0.2">
      <c r="A7" s="7" t="s">
        <v>0</v>
      </c>
      <c r="B7" s="7" t="s">
        <v>1</v>
      </c>
      <c r="C7" s="7" t="s">
        <v>2</v>
      </c>
      <c r="D7" s="8" t="s">
        <v>3</v>
      </c>
      <c r="E7" s="7" t="s">
        <v>4</v>
      </c>
      <c r="F7" s="46" t="s">
        <v>193</v>
      </c>
      <c r="G7" s="52" t="s">
        <v>191</v>
      </c>
      <c r="H7" s="46" t="s">
        <v>192</v>
      </c>
    </row>
    <row r="8" spans="1:8" ht="22.5" customHeight="1" x14ac:dyDescent="0.2">
      <c r="A8" s="9" t="s">
        <v>5</v>
      </c>
      <c r="B8" s="10">
        <v>1</v>
      </c>
      <c r="C8" s="10">
        <v>0</v>
      </c>
      <c r="D8" s="11" t="s">
        <v>33</v>
      </c>
      <c r="E8" s="12" t="s">
        <v>33</v>
      </c>
      <c r="F8" s="58">
        <f>F9+F15+F21+F32+F38</f>
        <v>18233.29</v>
      </c>
      <c r="G8" s="60">
        <f>H8-F8</f>
        <v>0</v>
      </c>
      <c r="H8" s="45">
        <v>18233.29</v>
      </c>
    </row>
    <row r="9" spans="1:8" ht="22.5" customHeight="1" x14ac:dyDescent="0.2">
      <c r="A9" s="13" t="s">
        <v>6</v>
      </c>
      <c r="B9" s="14">
        <v>1</v>
      </c>
      <c r="C9" s="14">
        <v>2</v>
      </c>
      <c r="D9" s="15" t="s">
        <v>33</v>
      </c>
      <c r="E9" s="16" t="s">
        <v>33</v>
      </c>
      <c r="F9" s="59">
        <f t="shared" ref="F9" si="0">F10</f>
        <v>1875</v>
      </c>
      <c r="G9" s="60">
        <f t="shared" ref="G9:G73" si="1">H9-F9</f>
        <v>0</v>
      </c>
      <c r="H9" s="45">
        <v>1875</v>
      </c>
    </row>
    <row r="10" spans="1:8" ht="36.75" customHeight="1" x14ac:dyDescent="0.2">
      <c r="A10" s="18" t="s">
        <v>96</v>
      </c>
      <c r="B10" s="14">
        <v>1</v>
      </c>
      <c r="C10" s="14">
        <v>2</v>
      </c>
      <c r="D10" s="15" t="s">
        <v>93</v>
      </c>
      <c r="E10" s="16" t="s">
        <v>33</v>
      </c>
      <c r="F10" s="59">
        <f>F11</f>
        <v>1875</v>
      </c>
      <c r="G10" s="60">
        <f t="shared" si="1"/>
        <v>0</v>
      </c>
      <c r="H10" s="45">
        <v>1875</v>
      </c>
    </row>
    <row r="11" spans="1:8" ht="35.25" customHeight="1" x14ac:dyDescent="0.2">
      <c r="A11" s="18" t="s">
        <v>72</v>
      </c>
      <c r="B11" s="14">
        <v>1</v>
      </c>
      <c r="C11" s="14">
        <v>2</v>
      </c>
      <c r="D11" s="15" t="s">
        <v>94</v>
      </c>
      <c r="E11" s="16"/>
      <c r="F11" s="59">
        <f>+F12</f>
        <v>1875</v>
      </c>
      <c r="G11" s="60">
        <f t="shared" si="1"/>
        <v>0</v>
      </c>
      <c r="H11" s="45">
        <v>1875</v>
      </c>
    </row>
    <row r="12" spans="1:8" ht="20.25" customHeight="1" x14ac:dyDescent="0.2">
      <c r="A12" s="18" t="s">
        <v>51</v>
      </c>
      <c r="B12" s="14">
        <v>1</v>
      </c>
      <c r="C12" s="14">
        <v>2</v>
      </c>
      <c r="D12" s="15" t="s">
        <v>95</v>
      </c>
      <c r="E12" s="16" t="s">
        <v>33</v>
      </c>
      <c r="F12" s="59">
        <f>F13</f>
        <v>1875</v>
      </c>
      <c r="G12" s="60">
        <f t="shared" si="1"/>
        <v>0</v>
      </c>
      <c r="H12" s="45">
        <v>1875</v>
      </c>
    </row>
    <row r="13" spans="1:8" ht="47.25" customHeight="1" x14ac:dyDescent="0.2">
      <c r="A13" s="19" t="s">
        <v>37</v>
      </c>
      <c r="B13" s="14">
        <v>1</v>
      </c>
      <c r="C13" s="14">
        <v>2</v>
      </c>
      <c r="D13" s="15" t="s">
        <v>95</v>
      </c>
      <c r="E13" s="16" t="s">
        <v>38</v>
      </c>
      <c r="F13" s="59">
        <f>F14</f>
        <v>1875</v>
      </c>
      <c r="G13" s="60">
        <f t="shared" si="1"/>
        <v>0</v>
      </c>
      <c r="H13" s="45">
        <v>1875</v>
      </c>
    </row>
    <row r="14" spans="1:8" ht="25.5" customHeight="1" x14ac:dyDescent="0.2">
      <c r="A14" s="19" t="s">
        <v>41</v>
      </c>
      <c r="B14" s="14">
        <v>1</v>
      </c>
      <c r="C14" s="14">
        <v>2</v>
      </c>
      <c r="D14" s="15" t="s">
        <v>95</v>
      </c>
      <c r="E14" s="16" t="s">
        <v>42</v>
      </c>
      <c r="F14" s="59">
        <v>1875</v>
      </c>
      <c r="G14" s="60">
        <f t="shared" si="1"/>
        <v>0</v>
      </c>
      <c r="H14" s="45">
        <v>1875</v>
      </c>
    </row>
    <row r="15" spans="1:8" ht="38.25" customHeight="1" x14ac:dyDescent="0.2">
      <c r="A15" s="19" t="s">
        <v>7</v>
      </c>
      <c r="B15" s="14">
        <v>1</v>
      </c>
      <c r="C15" s="14">
        <v>4</v>
      </c>
      <c r="D15" s="15"/>
      <c r="E15" s="16"/>
      <c r="F15" s="59">
        <f t="shared" ref="F15:F19" si="2">F16</f>
        <v>10441</v>
      </c>
      <c r="G15" s="60">
        <f t="shared" si="1"/>
        <v>-4.8179999999993015</v>
      </c>
      <c r="H15" s="45">
        <v>10436.182000000001</v>
      </c>
    </row>
    <row r="16" spans="1:8" ht="33.75" customHeight="1" x14ac:dyDescent="0.2">
      <c r="A16" s="18" t="s">
        <v>96</v>
      </c>
      <c r="B16" s="14">
        <v>1</v>
      </c>
      <c r="C16" s="14">
        <v>4</v>
      </c>
      <c r="D16" s="15" t="s">
        <v>93</v>
      </c>
      <c r="E16" s="16" t="s">
        <v>33</v>
      </c>
      <c r="F16" s="59">
        <f>F17</f>
        <v>10441</v>
      </c>
      <c r="G16" s="60">
        <f t="shared" si="1"/>
        <v>-4.8179999999993015</v>
      </c>
      <c r="H16" s="45">
        <v>10436.182000000001</v>
      </c>
    </row>
    <row r="17" spans="1:8" ht="33.75" customHeight="1" x14ac:dyDescent="0.2">
      <c r="A17" s="18" t="s">
        <v>73</v>
      </c>
      <c r="B17" s="14">
        <v>1</v>
      </c>
      <c r="C17" s="14">
        <v>4</v>
      </c>
      <c r="D17" s="15" t="s">
        <v>94</v>
      </c>
      <c r="E17" s="16"/>
      <c r="F17" s="59">
        <f t="shared" si="2"/>
        <v>10441</v>
      </c>
      <c r="G17" s="60">
        <f t="shared" si="1"/>
        <v>-4.8179999999993015</v>
      </c>
      <c r="H17" s="45">
        <v>10436.182000000001</v>
      </c>
    </row>
    <row r="18" spans="1:8" ht="11.25" customHeight="1" x14ac:dyDescent="0.2">
      <c r="A18" s="18" t="s">
        <v>25</v>
      </c>
      <c r="B18" s="14">
        <v>1</v>
      </c>
      <c r="C18" s="14">
        <v>4</v>
      </c>
      <c r="D18" s="15" t="s">
        <v>97</v>
      </c>
      <c r="E18" s="16" t="s">
        <v>33</v>
      </c>
      <c r="F18" s="59">
        <f t="shared" si="2"/>
        <v>10441</v>
      </c>
      <c r="G18" s="60">
        <f t="shared" si="1"/>
        <v>-4.8179999999993015</v>
      </c>
      <c r="H18" s="45">
        <v>10436.182000000001</v>
      </c>
    </row>
    <row r="19" spans="1:8" ht="45" customHeight="1" x14ac:dyDescent="0.2">
      <c r="A19" s="19" t="s">
        <v>37</v>
      </c>
      <c r="B19" s="14">
        <v>1</v>
      </c>
      <c r="C19" s="14">
        <v>4</v>
      </c>
      <c r="D19" s="15" t="s">
        <v>97</v>
      </c>
      <c r="E19" s="16" t="s">
        <v>38</v>
      </c>
      <c r="F19" s="59">
        <f t="shared" si="2"/>
        <v>10441</v>
      </c>
      <c r="G19" s="60">
        <f t="shared" si="1"/>
        <v>-4.8179999999993015</v>
      </c>
      <c r="H19" s="45">
        <v>10436.182000000001</v>
      </c>
    </row>
    <row r="20" spans="1:8" ht="22.5" x14ac:dyDescent="0.2">
      <c r="A20" s="19" t="s">
        <v>41</v>
      </c>
      <c r="B20" s="14">
        <v>1</v>
      </c>
      <c r="C20" s="14">
        <v>4</v>
      </c>
      <c r="D20" s="15" t="s">
        <v>97</v>
      </c>
      <c r="E20" s="16" t="s">
        <v>42</v>
      </c>
      <c r="F20" s="59">
        <v>10441</v>
      </c>
      <c r="G20" s="60">
        <f t="shared" si="1"/>
        <v>-4.8179999999993015</v>
      </c>
      <c r="H20" s="45">
        <v>10436.182000000001</v>
      </c>
    </row>
    <row r="21" spans="1:8" ht="38.25" customHeight="1" x14ac:dyDescent="0.2">
      <c r="A21" s="19" t="s">
        <v>63</v>
      </c>
      <c r="B21" s="14">
        <v>1</v>
      </c>
      <c r="C21" s="14">
        <v>6</v>
      </c>
      <c r="D21" s="15"/>
      <c r="E21" s="16"/>
      <c r="F21" s="59">
        <f>F27+F22</f>
        <v>20.900000000000002</v>
      </c>
      <c r="G21" s="60">
        <f t="shared" si="1"/>
        <v>0</v>
      </c>
      <c r="H21" s="45">
        <v>20.9</v>
      </c>
    </row>
    <row r="22" spans="1:8" ht="28.5" customHeight="1" x14ac:dyDescent="0.2">
      <c r="A22" s="18" t="s">
        <v>96</v>
      </c>
      <c r="B22" s="14">
        <v>1</v>
      </c>
      <c r="C22" s="14">
        <v>6</v>
      </c>
      <c r="D22" s="15" t="s">
        <v>93</v>
      </c>
      <c r="E22" s="16"/>
      <c r="F22" s="59">
        <f>F23</f>
        <v>0.6</v>
      </c>
      <c r="G22" s="60">
        <f t="shared" si="1"/>
        <v>0</v>
      </c>
      <c r="H22" s="45">
        <v>0.6</v>
      </c>
    </row>
    <row r="23" spans="1:8" ht="38.25" customHeight="1" x14ac:dyDescent="0.2">
      <c r="A23" s="18" t="s">
        <v>73</v>
      </c>
      <c r="B23" s="14">
        <v>1</v>
      </c>
      <c r="C23" s="14">
        <v>6</v>
      </c>
      <c r="D23" s="15" t="s">
        <v>94</v>
      </c>
      <c r="E23" s="16"/>
      <c r="F23" s="59">
        <f>F24</f>
        <v>0.6</v>
      </c>
      <c r="G23" s="60">
        <f t="shared" si="1"/>
        <v>0</v>
      </c>
      <c r="H23" s="45">
        <v>0.6</v>
      </c>
    </row>
    <row r="24" spans="1:8" ht="50.25" customHeight="1" x14ac:dyDescent="0.2">
      <c r="A24" s="19" t="s">
        <v>62</v>
      </c>
      <c r="B24" s="14">
        <v>1</v>
      </c>
      <c r="C24" s="14">
        <v>6</v>
      </c>
      <c r="D24" s="15" t="s">
        <v>98</v>
      </c>
      <c r="E24" s="16"/>
      <c r="F24" s="59">
        <f>F25</f>
        <v>0.6</v>
      </c>
      <c r="G24" s="60">
        <f t="shared" si="1"/>
        <v>0</v>
      </c>
      <c r="H24" s="45">
        <v>0.6</v>
      </c>
    </row>
    <row r="25" spans="1:8" ht="15" customHeight="1" x14ac:dyDescent="0.2">
      <c r="A25" s="19" t="s">
        <v>49</v>
      </c>
      <c r="B25" s="49">
        <v>1</v>
      </c>
      <c r="C25" s="49">
        <v>6</v>
      </c>
      <c r="D25" s="15" t="s">
        <v>98</v>
      </c>
      <c r="E25" s="16">
        <v>500</v>
      </c>
      <c r="F25" s="59">
        <f>F26</f>
        <v>0.6</v>
      </c>
      <c r="G25" s="60">
        <f t="shared" si="1"/>
        <v>0</v>
      </c>
      <c r="H25" s="45">
        <v>0.6</v>
      </c>
    </row>
    <row r="26" spans="1:8" ht="15.75" customHeight="1" x14ac:dyDescent="0.2">
      <c r="A26" s="19" t="s">
        <v>32</v>
      </c>
      <c r="B26" s="14">
        <v>1</v>
      </c>
      <c r="C26" s="14">
        <v>6</v>
      </c>
      <c r="D26" s="15" t="s">
        <v>98</v>
      </c>
      <c r="E26" s="16">
        <v>540</v>
      </c>
      <c r="F26" s="59">
        <v>0.6</v>
      </c>
      <c r="G26" s="60">
        <f t="shared" si="1"/>
        <v>0</v>
      </c>
      <c r="H26" s="45">
        <v>0.6</v>
      </c>
    </row>
    <row r="27" spans="1:8" ht="18" customHeight="1" x14ac:dyDescent="0.2">
      <c r="A27" s="18" t="s">
        <v>50</v>
      </c>
      <c r="B27" s="14">
        <v>1</v>
      </c>
      <c r="C27" s="14">
        <v>6</v>
      </c>
      <c r="D27" s="15" t="s">
        <v>92</v>
      </c>
      <c r="E27" s="16"/>
      <c r="F27" s="59">
        <f>F28</f>
        <v>20.3</v>
      </c>
      <c r="G27" s="60">
        <f t="shared" si="1"/>
        <v>0</v>
      </c>
      <c r="H27" s="45">
        <v>20.3</v>
      </c>
    </row>
    <row r="28" spans="1:8" ht="24" customHeight="1" x14ac:dyDescent="0.2">
      <c r="A28" s="44" t="s">
        <v>178</v>
      </c>
      <c r="B28" s="14">
        <v>1</v>
      </c>
      <c r="C28" s="14">
        <v>6</v>
      </c>
      <c r="D28" s="15" t="s">
        <v>99</v>
      </c>
      <c r="E28" s="16"/>
      <c r="F28" s="59">
        <f>F29</f>
        <v>20.3</v>
      </c>
      <c r="G28" s="60">
        <f t="shared" si="1"/>
        <v>0</v>
      </c>
      <c r="H28" s="45">
        <v>20.3</v>
      </c>
    </row>
    <row r="29" spans="1:8" ht="45" customHeight="1" x14ac:dyDescent="0.2">
      <c r="A29" s="19" t="s">
        <v>62</v>
      </c>
      <c r="B29" s="14">
        <v>1</v>
      </c>
      <c r="C29" s="14">
        <v>6</v>
      </c>
      <c r="D29" s="15" t="s">
        <v>100</v>
      </c>
      <c r="E29" s="16"/>
      <c r="F29" s="59">
        <f t="shared" ref="F29:F30" si="3">F30</f>
        <v>20.3</v>
      </c>
      <c r="G29" s="60">
        <f t="shared" si="1"/>
        <v>0</v>
      </c>
      <c r="H29" s="45">
        <v>20.3</v>
      </c>
    </row>
    <row r="30" spans="1:8" ht="11.25" customHeight="1" x14ac:dyDescent="0.2">
      <c r="A30" s="19" t="s">
        <v>49</v>
      </c>
      <c r="B30" s="14">
        <v>1</v>
      </c>
      <c r="C30" s="14">
        <v>6</v>
      </c>
      <c r="D30" s="15" t="s">
        <v>100</v>
      </c>
      <c r="E30" s="16">
        <v>500</v>
      </c>
      <c r="F30" s="59">
        <f t="shared" si="3"/>
        <v>20.3</v>
      </c>
      <c r="G30" s="60">
        <f t="shared" si="1"/>
        <v>0</v>
      </c>
      <c r="H30" s="45">
        <v>20.3</v>
      </c>
    </row>
    <row r="31" spans="1:8" ht="11.25" customHeight="1" x14ac:dyDescent="0.2">
      <c r="A31" s="19" t="s">
        <v>32</v>
      </c>
      <c r="B31" s="14">
        <v>1</v>
      </c>
      <c r="C31" s="14">
        <v>6</v>
      </c>
      <c r="D31" s="15" t="s">
        <v>100</v>
      </c>
      <c r="E31" s="16">
        <v>540</v>
      </c>
      <c r="F31" s="59">
        <v>20.3</v>
      </c>
      <c r="G31" s="60">
        <f t="shared" si="1"/>
        <v>0</v>
      </c>
      <c r="H31" s="45">
        <v>20.3</v>
      </c>
    </row>
    <row r="32" spans="1:8" ht="11.25" customHeight="1" x14ac:dyDescent="0.2">
      <c r="A32" s="13" t="s">
        <v>8</v>
      </c>
      <c r="B32" s="14">
        <v>1</v>
      </c>
      <c r="C32" s="14">
        <v>11</v>
      </c>
      <c r="D32" s="15"/>
      <c r="E32" s="16" t="s">
        <v>33</v>
      </c>
      <c r="F32" s="59">
        <f t="shared" ref="F32:F36" si="4">F33</f>
        <v>50</v>
      </c>
      <c r="G32" s="60">
        <f t="shared" si="1"/>
        <v>0</v>
      </c>
      <c r="H32" s="45">
        <v>50</v>
      </c>
    </row>
    <row r="33" spans="1:8" ht="12.75" customHeight="1" x14ac:dyDescent="0.2">
      <c r="A33" s="18" t="s">
        <v>50</v>
      </c>
      <c r="B33" s="14">
        <v>1</v>
      </c>
      <c r="C33" s="14">
        <v>11</v>
      </c>
      <c r="D33" s="15" t="s">
        <v>92</v>
      </c>
      <c r="E33" s="16" t="s">
        <v>33</v>
      </c>
      <c r="F33" s="59">
        <f t="shared" si="4"/>
        <v>50</v>
      </c>
      <c r="G33" s="60">
        <f t="shared" si="1"/>
        <v>0</v>
      </c>
      <c r="H33" s="45">
        <v>50</v>
      </c>
    </row>
    <row r="34" spans="1:8" ht="33" customHeight="1" x14ac:dyDescent="0.2">
      <c r="A34" s="18" t="s">
        <v>74</v>
      </c>
      <c r="B34" s="14">
        <v>1</v>
      </c>
      <c r="C34" s="14">
        <v>11</v>
      </c>
      <c r="D34" s="15" t="s">
        <v>101</v>
      </c>
      <c r="E34" s="16" t="s">
        <v>33</v>
      </c>
      <c r="F34" s="59">
        <f>F35</f>
        <v>50</v>
      </c>
      <c r="G34" s="60">
        <f t="shared" si="1"/>
        <v>0</v>
      </c>
      <c r="H34" s="45">
        <v>50</v>
      </c>
    </row>
    <row r="35" spans="1:8" ht="12" customHeight="1" x14ac:dyDescent="0.2">
      <c r="A35" s="18" t="s">
        <v>91</v>
      </c>
      <c r="B35" s="14">
        <v>1</v>
      </c>
      <c r="C35" s="14">
        <v>11</v>
      </c>
      <c r="D35" s="15" t="s">
        <v>102</v>
      </c>
      <c r="E35" s="16"/>
      <c r="F35" s="59">
        <f t="shared" si="4"/>
        <v>50</v>
      </c>
      <c r="G35" s="60">
        <f t="shared" si="1"/>
        <v>0</v>
      </c>
      <c r="H35" s="45">
        <v>50</v>
      </c>
    </row>
    <row r="36" spans="1:8" ht="11.25" customHeight="1" x14ac:dyDescent="0.2">
      <c r="A36" s="19" t="s">
        <v>43</v>
      </c>
      <c r="B36" s="14">
        <v>1</v>
      </c>
      <c r="C36" s="14">
        <v>11</v>
      </c>
      <c r="D36" s="15" t="s">
        <v>102</v>
      </c>
      <c r="E36" s="16" t="s">
        <v>44</v>
      </c>
      <c r="F36" s="59">
        <f t="shared" si="4"/>
        <v>50</v>
      </c>
      <c r="G36" s="60">
        <f t="shared" si="1"/>
        <v>0</v>
      </c>
      <c r="H36" s="45">
        <v>50</v>
      </c>
    </row>
    <row r="37" spans="1:8" x14ac:dyDescent="0.2">
      <c r="A37" s="19" t="s">
        <v>28</v>
      </c>
      <c r="B37" s="14">
        <v>1</v>
      </c>
      <c r="C37" s="14">
        <v>11</v>
      </c>
      <c r="D37" s="15" t="s">
        <v>102</v>
      </c>
      <c r="E37" s="16" t="s">
        <v>22</v>
      </c>
      <c r="F37" s="59">
        <v>50</v>
      </c>
      <c r="G37" s="60">
        <f t="shared" si="1"/>
        <v>0</v>
      </c>
      <c r="H37" s="45">
        <v>50</v>
      </c>
    </row>
    <row r="38" spans="1:8" ht="11.25" customHeight="1" x14ac:dyDescent="0.2">
      <c r="A38" s="13" t="s">
        <v>9</v>
      </c>
      <c r="B38" s="14">
        <v>1</v>
      </c>
      <c r="C38" s="14">
        <v>13</v>
      </c>
      <c r="D38" s="15" t="s">
        <v>33</v>
      </c>
      <c r="E38" s="16" t="s">
        <v>33</v>
      </c>
      <c r="F38" s="59">
        <f>F39+F52+F59</f>
        <v>5846.3899999999994</v>
      </c>
      <c r="G38" s="60">
        <f t="shared" si="1"/>
        <v>4.818000000000211</v>
      </c>
      <c r="H38" s="45">
        <v>5851.2079999999996</v>
      </c>
    </row>
    <row r="39" spans="1:8" ht="22.5" customHeight="1" x14ac:dyDescent="0.2">
      <c r="A39" s="18" t="s">
        <v>96</v>
      </c>
      <c r="B39" s="14">
        <v>1</v>
      </c>
      <c r="C39" s="14">
        <v>13</v>
      </c>
      <c r="D39" s="15" t="s">
        <v>93</v>
      </c>
      <c r="E39" s="16" t="s">
        <v>33</v>
      </c>
      <c r="F39" s="59">
        <f>F40</f>
        <v>4915.6899999999996</v>
      </c>
      <c r="G39" s="60">
        <f t="shared" si="1"/>
        <v>4.818000000000211</v>
      </c>
      <c r="H39" s="45">
        <v>4920.5079999999998</v>
      </c>
    </row>
    <row r="40" spans="1:8" ht="35.25" customHeight="1" x14ac:dyDescent="0.2">
      <c r="A40" s="18" t="s">
        <v>72</v>
      </c>
      <c r="B40" s="14">
        <v>1</v>
      </c>
      <c r="C40" s="14">
        <v>2</v>
      </c>
      <c r="D40" s="15" t="s">
        <v>94</v>
      </c>
      <c r="E40" s="16" t="s">
        <v>33</v>
      </c>
      <c r="F40" s="59">
        <f>F41+F48</f>
        <v>4915.6899999999996</v>
      </c>
      <c r="G40" s="60">
        <f t="shared" si="1"/>
        <v>4.818000000000211</v>
      </c>
      <c r="H40" s="59">
        <f>H41+H48</f>
        <v>4920.5079999999998</v>
      </c>
    </row>
    <row r="41" spans="1:8" ht="25.5" customHeight="1" x14ac:dyDescent="0.2">
      <c r="A41" s="18" t="s">
        <v>54</v>
      </c>
      <c r="B41" s="14">
        <v>1</v>
      </c>
      <c r="C41" s="14">
        <v>13</v>
      </c>
      <c r="D41" s="15" t="s">
        <v>104</v>
      </c>
      <c r="E41" s="16"/>
      <c r="F41" s="59">
        <f>F44+F42+F46</f>
        <v>4868.29</v>
      </c>
      <c r="G41" s="60">
        <f t="shared" si="1"/>
        <v>0</v>
      </c>
      <c r="H41" s="45">
        <v>4868.29</v>
      </c>
    </row>
    <row r="42" spans="1:8" ht="47.25" customHeight="1" x14ac:dyDescent="0.2">
      <c r="A42" s="19" t="s">
        <v>37</v>
      </c>
      <c r="B42" s="14">
        <v>1</v>
      </c>
      <c r="C42" s="14">
        <v>13</v>
      </c>
      <c r="D42" s="15" t="s">
        <v>104</v>
      </c>
      <c r="E42" s="16" t="s">
        <v>38</v>
      </c>
      <c r="F42" s="59">
        <f>F43</f>
        <v>4688</v>
      </c>
      <c r="G42" s="60">
        <f t="shared" si="1"/>
        <v>-1</v>
      </c>
      <c r="H42" s="45">
        <v>4687</v>
      </c>
    </row>
    <row r="43" spans="1:8" ht="14.25" customHeight="1" x14ac:dyDescent="0.2">
      <c r="A43" s="19" t="s">
        <v>39</v>
      </c>
      <c r="B43" s="14">
        <v>1</v>
      </c>
      <c r="C43" s="14">
        <v>13</v>
      </c>
      <c r="D43" s="15" t="s">
        <v>104</v>
      </c>
      <c r="E43" s="16" t="s">
        <v>40</v>
      </c>
      <c r="F43" s="59">
        <v>4688</v>
      </c>
      <c r="G43" s="60">
        <f t="shared" si="1"/>
        <v>-1</v>
      </c>
      <c r="H43" s="45">
        <v>4687</v>
      </c>
    </row>
    <row r="44" spans="1:8" ht="22.5" customHeight="1" x14ac:dyDescent="0.2">
      <c r="A44" s="19" t="s">
        <v>76</v>
      </c>
      <c r="B44" s="14">
        <v>1</v>
      </c>
      <c r="C44" s="14">
        <v>13</v>
      </c>
      <c r="D44" s="15" t="s">
        <v>104</v>
      </c>
      <c r="E44" s="16" t="s">
        <v>34</v>
      </c>
      <c r="F44" s="59">
        <f>F45</f>
        <v>123.69</v>
      </c>
      <c r="G44" s="60">
        <f t="shared" si="1"/>
        <v>0</v>
      </c>
      <c r="H44" s="45">
        <v>123.69</v>
      </c>
    </row>
    <row r="45" spans="1:8" ht="22.5" x14ac:dyDescent="0.2">
      <c r="A45" s="19" t="s">
        <v>35</v>
      </c>
      <c r="B45" s="14">
        <v>1</v>
      </c>
      <c r="C45" s="14">
        <v>13</v>
      </c>
      <c r="D45" s="15" t="s">
        <v>104</v>
      </c>
      <c r="E45" s="16" t="s">
        <v>36</v>
      </c>
      <c r="F45" s="59">
        <v>123.69</v>
      </c>
      <c r="G45" s="60">
        <f t="shared" si="1"/>
        <v>0</v>
      </c>
      <c r="H45" s="45">
        <v>123.69</v>
      </c>
    </row>
    <row r="46" spans="1:8" x14ac:dyDescent="0.2">
      <c r="A46" s="19" t="s">
        <v>43</v>
      </c>
      <c r="B46" s="14">
        <v>1</v>
      </c>
      <c r="C46" s="14">
        <v>13</v>
      </c>
      <c r="D46" s="15" t="s">
        <v>104</v>
      </c>
      <c r="E46" s="16" t="s">
        <v>44</v>
      </c>
      <c r="F46" s="59">
        <f>F47</f>
        <v>56.6</v>
      </c>
      <c r="G46" s="60">
        <f t="shared" si="1"/>
        <v>1</v>
      </c>
      <c r="H46" s="45">
        <v>57.6</v>
      </c>
    </row>
    <row r="47" spans="1:8" x14ac:dyDescent="0.2">
      <c r="A47" s="19" t="s">
        <v>45</v>
      </c>
      <c r="B47" s="14">
        <v>1</v>
      </c>
      <c r="C47" s="14">
        <v>13</v>
      </c>
      <c r="D47" s="15" t="s">
        <v>104</v>
      </c>
      <c r="E47" s="16" t="s">
        <v>46</v>
      </c>
      <c r="F47" s="59">
        <v>56.6</v>
      </c>
      <c r="G47" s="60">
        <f t="shared" si="1"/>
        <v>1</v>
      </c>
      <c r="H47" s="45">
        <v>57.6</v>
      </c>
    </row>
    <row r="48" spans="1:8" x14ac:dyDescent="0.2">
      <c r="A48" s="1" t="s">
        <v>53</v>
      </c>
      <c r="B48" s="14">
        <v>1</v>
      </c>
      <c r="C48" s="14">
        <v>13</v>
      </c>
      <c r="D48" s="15" t="s">
        <v>103</v>
      </c>
      <c r="E48" s="16"/>
      <c r="F48" s="59">
        <f>F49</f>
        <v>47.4</v>
      </c>
      <c r="G48" s="60">
        <f t="shared" si="1"/>
        <v>4.8180000000000049</v>
      </c>
      <c r="H48" s="45">
        <v>52.218000000000004</v>
      </c>
    </row>
    <row r="49" spans="1:8" x14ac:dyDescent="0.2">
      <c r="A49" s="19" t="s">
        <v>43</v>
      </c>
      <c r="B49" s="14">
        <v>1</v>
      </c>
      <c r="C49" s="14">
        <v>13</v>
      </c>
      <c r="D49" s="15" t="s">
        <v>103</v>
      </c>
      <c r="E49" s="16" t="s">
        <v>44</v>
      </c>
      <c r="F49" s="59">
        <f>F51</f>
        <v>47.4</v>
      </c>
      <c r="G49" s="60">
        <f>G50+G51</f>
        <v>4.8000000000000016</v>
      </c>
      <c r="H49" s="45">
        <f>H50+H51</f>
        <v>52.2</v>
      </c>
    </row>
    <row r="50" spans="1:8" s="48" customFormat="1" x14ac:dyDescent="0.2">
      <c r="A50" s="19" t="s">
        <v>307</v>
      </c>
      <c r="B50" s="49">
        <v>1</v>
      </c>
      <c r="C50" s="49">
        <v>13</v>
      </c>
      <c r="D50" s="15" t="s">
        <v>103</v>
      </c>
      <c r="E50" s="50">
        <v>830</v>
      </c>
      <c r="F50" s="59">
        <v>0</v>
      </c>
      <c r="G50" s="60">
        <v>2.7</v>
      </c>
      <c r="H50" s="45">
        <v>2.7</v>
      </c>
    </row>
    <row r="51" spans="1:8" x14ac:dyDescent="0.2">
      <c r="A51" s="19" t="s">
        <v>45</v>
      </c>
      <c r="B51" s="14">
        <v>1</v>
      </c>
      <c r="C51" s="14">
        <v>13</v>
      </c>
      <c r="D51" s="15" t="s">
        <v>103</v>
      </c>
      <c r="E51" s="16" t="s">
        <v>46</v>
      </c>
      <c r="F51" s="59">
        <v>47.4</v>
      </c>
      <c r="G51" s="60">
        <f t="shared" si="1"/>
        <v>2.1000000000000014</v>
      </c>
      <c r="H51" s="45">
        <v>49.5</v>
      </c>
    </row>
    <row r="52" spans="1:8" ht="29.25" customHeight="1" x14ac:dyDescent="0.2">
      <c r="A52" s="19" t="s">
        <v>106</v>
      </c>
      <c r="B52" s="14">
        <v>1</v>
      </c>
      <c r="C52" s="14">
        <v>13</v>
      </c>
      <c r="D52" s="15" t="s">
        <v>105</v>
      </c>
      <c r="E52" s="16"/>
      <c r="F52" s="59">
        <f>F53</f>
        <v>928.7</v>
      </c>
      <c r="G52" s="60">
        <f t="shared" si="1"/>
        <v>0</v>
      </c>
      <c r="H52" s="45">
        <v>928.7</v>
      </c>
    </row>
    <row r="53" spans="1:8" ht="35.25" customHeight="1" x14ac:dyDescent="0.2">
      <c r="A53" s="19" t="s">
        <v>75</v>
      </c>
      <c r="B53" s="14">
        <v>1</v>
      </c>
      <c r="C53" s="14">
        <v>13</v>
      </c>
      <c r="D53" s="15" t="s">
        <v>107</v>
      </c>
      <c r="E53" s="16"/>
      <c r="F53" s="59">
        <f>F54</f>
        <v>928.7</v>
      </c>
      <c r="G53" s="60">
        <f t="shared" si="1"/>
        <v>0</v>
      </c>
      <c r="H53" s="45">
        <v>928.7</v>
      </c>
    </row>
    <row r="54" spans="1:8" ht="23.25" customHeight="1" x14ac:dyDescent="0.2">
      <c r="A54" s="19" t="s">
        <v>54</v>
      </c>
      <c r="B54" s="14">
        <v>1</v>
      </c>
      <c r="C54" s="14">
        <v>13</v>
      </c>
      <c r="D54" s="15" t="s">
        <v>108</v>
      </c>
      <c r="E54" s="16"/>
      <c r="F54" s="59">
        <f>F55+F57</f>
        <v>928.7</v>
      </c>
      <c r="G54" s="60">
        <f t="shared" si="1"/>
        <v>0</v>
      </c>
      <c r="H54" s="45">
        <v>928.7</v>
      </c>
    </row>
    <row r="55" spans="1:8" ht="22.5" x14ac:dyDescent="0.2">
      <c r="A55" s="19" t="s">
        <v>76</v>
      </c>
      <c r="B55" s="14">
        <v>1</v>
      </c>
      <c r="C55" s="14">
        <v>13</v>
      </c>
      <c r="D55" s="15" t="s">
        <v>108</v>
      </c>
      <c r="E55" s="16" t="s">
        <v>34</v>
      </c>
      <c r="F55" s="59">
        <f>F56</f>
        <v>900.7</v>
      </c>
      <c r="G55" s="60">
        <v>-0.7</v>
      </c>
      <c r="H55" s="45">
        <v>900.05</v>
      </c>
    </row>
    <row r="56" spans="1:8" ht="22.5" x14ac:dyDescent="0.2">
      <c r="A56" s="19" t="s">
        <v>35</v>
      </c>
      <c r="B56" s="14">
        <v>1</v>
      </c>
      <c r="C56" s="14">
        <v>13</v>
      </c>
      <c r="D56" s="15" t="s">
        <v>108</v>
      </c>
      <c r="E56" s="16" t="s">
        <v>36</v>
      </c>
      <c r="F56" s="59">
        <v>900.7</v>
      </c>
      <c r="G56" s="60">
        <v>-0.7</v>
      </c>
      <c r="H56" s="45">
        <v>900.05</v>
      </c>
    </row>
    <row r="57" spans="1:8" x14ac:dyDescent="0.2">
      <c r="A57" s="19" t="s">
        <v>43</v>
      </c>
      <c r="B57" s="14">
        <v>1</v>
      </c>
      <c r="C57" s="14">
        <v>13</v>
      </c>
      <c r="D57" s="15" t="s">
        <v>108</v>
      </c>
      <c r="E57" s="16" t="s">
        <v>44</v>
      </c>
      <c r="F57" s="59">
        <f>F58</f>
        <v>28</v>
      </c>
      <c r="G57" s="60">
        <v>0.7</v>
      </c>
      <c r="H57" s="45">
        <v>28.65</v>
      </c>
    </row>
    <row r="58" spans="1:8" x14ac:dyDescent="0.2">
      <c r="A58" s="19" t="s">
        <v>45</v>
      </c>
      <c r="B58" s="14">
        <v>1</v>
      </c>
      <c r="C58" s="14">
        <v>13</v>
      </c>
      <c r="D58" s="15" t="s">
        <v>108</v>
      </c>
      <c r="E58" s="16" t="s">
        <v>46</v>
      </c>
      <c r="F58" s="59">
        <v>28</v>
      </c>
      <c r="G58" s="60">
        <v>0.7</v>
      </c>
      <c r="H58" s="45">
        <v>28.65</v>
      </c>
    </row>
    <row r="59" spans="1:8" ht="36.75" customHeight="1" x14ac:dyDescent="0.2">
      <c r="A59" s="19" t="s">
        <v>188</v>
      </c>
      <c r="B59" s="14">
        <v>1</v>
      </c>
      <c r="C59" s="14">
        <v>13</v>
      </c>
      <c r="D59" s="15" t="s">
        <v>109</v>
      </c>
      <c r="E59" s="16"/>
      <c r="F59" s="59">
        <f>F60+F65</f>
        <v>2</v>
      </c>
      <c r="G59" s="60">
        <f t="shared" si="1"/>
        <v>0</v>
      </c>
      <c r="H59" s="45">
        <v>2</v>
      </c>
    </row>
    <row r="60" spans="1:8" ht="30" customHeight="1" x14ac:dyDescent="0.2">
      <c r="A60" s="19" t="s">
        <v>163</v>
      </c>
      <c r="B60" s="14">
        <v>1</v>
      </c>
      <c r="C60" s="14">
        <v>13</v>
      </c>
      <c r="D60" s="15" t="s">
        <v>165</v>
      </c>
      <c r="E60" s="16"/>
      <c r="F60" s="59">
        <f>F61</f>
        <v>1</v>
      </c>
      <c r="G60" s="60">
        <f t="shared" si="1"/>
        <v>0</v>
      </c>
      <c r="H60" s="45">
        <v>1</v>
      </c>
    </row>
    <row r="61" spans="1:8" ht="36.75" customHeight="1" x14ac:dyDescent="0.2">
      <c r="A61" s="19" t="s">
        <v>164</v>
      </c>
      <c r="B61" s="14">
        <v>1</v>
      </c>
      <c r="C61" s="14">
        <v>13</v>
      </c>
      <c r="D61" s="15" t="s">
        <v>166</v>
      </c>
      <c r="E61" s="16"/>
      <c r="F61" s="59">
        <f>F62</f>
        <v>1</v>
      </c>
      <c r="G61" s="60">
        <f t="shared" si="1"/>
        <v>0</v>
      </c>
      <c r="H61" s="45">
        <v>1</v>
      </c>
    </row>
    <row r="62" spans="1:8" ht="22.5" x14ac:dyDescent="0.2">
      <c r="A62" s="19" t="s">
        <v>54</v>
      </c>
      <c r="B62" s="14">
        <v>1</v>
      </c>
      <c r="C62" s="14">
        <v>13</v>
      </c>
      <c r="D62" s="15" t="s">
        <v>167</v>
      </c>
      <c r="E62" s="16"/>
      <c r="F62" s="59">
        <f>F63</f>
        <v>1</v>
      </c>
      <c r="G62" s="60">
        <f t="shared" si="1"/>
        <v>0</v>
      </c>
      <c r="H62" s="45">
        <v>1</v>
      </c>
    </row>
    <row r="63" spans="1:8" ht="22.5" x14ac:dyDescent="0.2">
      <c r="A63" s="19" t="s">
        <v>76</v>
      </c>
      <c r="B63" s="14">
        <v>1</v>
      </c>
      <c r="C63" s="14">
        <v>13</v>
      </c>
      <c r="D63" s="15" t="s">
        <v>167</v>
      </c>
      <c r="E63" s="16">
        <v>200</v>
      </c>
      <c r="F63" s="59">
        <f>F64</f>
        <v>1</v>
      </c>
      <c r="G63" s="60">
        <f t="shared" si="1"/>
        <v>0</v>
      </c>
      <c r="H63" s="45">
        <v>1</v>
      </c>
    </row>
    <row r="64" spans="1:8" ht="22.5" x14ac:dyDescent="0.2">
      <c r="A64" s="19" t="s">
        <v>35</v>
      </c>
      <c r="B64" s="14">
        <v>1</v>
      </c>
      <c r="C64" s="14">
        <v>13</v>
      </c>
      <c r="D64" s="15" t="s">
        <v>167</v>
      </c>
      <c r="E64" s="16">
        <v>240</v>
      </c>
      <c r="F64" s="59">
        <v>1</v>
      </c>
      <c r="G64" s="60">
        <f t="shared" si="1"/>
        <v>0</v>
      </c>
      <c r="H64" s="45">
        <v>1</v>
      </c>
    </row>
    <row r="65" spans="1:8" x14ac:dyDescent="0.2">
      <c r="A65" s="19" t="s">
        <v>169</v>
      </c>
      <c r="B65" s="14">
        <v>1</v>
      </c>
      <c r="C65" s="14">
        <v>13</v>
      </c>
      <c r="D65" s="15" t="s">
        <v>168</v>
      </c>
      <c r="E65" s="16"/>
      <c r="F65" s="59">
        <f>F66</f>
        <v>1</v>
      </c>
      <c r="G65" s="60">
        <f t="shared" si="1"/>
        <v>0</v>
      </c>
      <c r="H65" s="45">
        <v>1</v>
      </c>
    </row>
    <row r="66" spans="1:8" ht="19.5" customHeight="1" x14ac:dyDescent="0.2">
      <c r="A66" s="19" t="s">
        <v>170</v>
      </c>
      <c r="B66" s="14">
        <v>1</v>
      </c>
      <c r="C66" s="14">
        <v>13</v>
      </c>
      <c r="D66" s="15" t="s">
        <v>171</v>
      </c>
      <c r="E66" s="16"/>
      <c r="F66" s="59">
        <f>F67</f>
        <v>1</v>
      </c>
      <c r="G66" s="60">
        <f t="shared" si="1"/>
        <v>0</v>
      </c>
      <c r="H66" s="45">
        <v>1</v>
      </c>
    </row>
    <row r="67" spans="1:8" ht="22.5" x14ac:dyDescent="0.2">
      <c r="A67" s="19" t="s">
        <v>54</v>
      </c>
      <c r="B67" s="14">
        <v>1</v>
      </c>
      <c r="C67" s="14">
        <v>13</v>
      </c>
      <c r="D67" s="15" t="s">
        <v>172</v>
      </c>
      <c r="E67" s="16"/>
      <c r="F67" s="59">
        <f>F68</f>
        <v>1</v>
      </c>
      <c r="G67" s="60">
        <f t="shared" si="1"/>
        <v>0</v>
      </c>
      <c r="H67" s="45">
        <v>1</v>
      </c>
    </row>
    <row r="68" spans="1:8" ht="22.5" x14ac:dyDescent="0.2">
      <c r="A68" s="19" t="s">
        <v>76</v>
      </c>
      <c r="B68" s="14">
        <v>1</v>
      </c>
      <c r="C68" s="14">
        <v>13</v>
      </c>
      <c r="D68" s="15" t="s">
        <v>172</v>
      </c>
      <c r="E68" s="16">
        <v>200</v>
      </c>
      <c r="F68" s="59">
        <f>F69</f>
        <v>1</v>
      </c>
      <c r="G68" s="60">
        <f t="shared" si="1"/>
        <v>0</v>
      </c>
      <c r="H68" s="45">
        <v>1</v>
      </c>
    </row>
    <row r="69" spans="1:8" ht="22.5" x14ac:dyDescent="0.2">
      <c r="A69" s="19" t="s">
        <v>35</v>
      </c>
      <c r="B69" s="14">
        <v>1</v>
      </c>
      <c r="C69" s="14">
        <v>13</v>
      </c>
      <c r="D69" s="15" t="s">
        <v>172</v>
      </c>
      <c r="E69" s="16">
        <v>240</v>
      </c>
      <c r="F69" s="59">
        <v>1</v>
      </c>
      <c r="G69" s="60">
        <f t="shared" si="1"/>
        <v>0</v>
      </c>
      <c r="H69" s="45">
        <v>1</v>
      </c>
    </row>
    <row r="70" spans="1:8" ht="11.25" customHeight="1" x14ac:dyDescent="0.2">
      <c r="A70" s="13" t="s">
        <v>10</v>
      </c>
      <c r="B70" s="14">
        <v>2</v>
      </c>
      <c r="C70" s="14">
        <v>0</v>
      </c>
      <c r="D70" s="15" t="s">
        <v>33</v>
      </c>
      <c r="E70" s="16" t="s">
        <v>33</v>
      </c>
      <c r="F70" s="59">
        <f t="shared" ref="F70:F75" si="5">F71</f>
        <v>435.5</v>
      </c>
      <c r="G70" s="60">
        <f t="shared" si="1"/>
        <v>0</v>
      </c>
      <c r="H70" s="45">
        <v>435.5</v>
      </c>
    </row>
    <row r="71" spans="1:8" ht="11.25" customHeight="1" x14ac:dyDescent="0.2">
      <c r="A71" s="13" t="s">
        <v>11</v>
      </c>
      <c r="B71" s="14">
        <v>2</v>
      </c>
      <c r="C71" s="14">
        <v>3</v>
      </c>
      <c r="D71" s="15" t="s">
        <v>33</v>
      </c>
      <c r="E71" s="16" t="s">
        <v>33</v>
      </c>
      <c r="F71" s="59">
        <f t="shared" si="5"/>
        <v>435.5</v>
      </c>
      <c r="G71" s="60">
        <f t="shared" si="1"/>
        <v>0</v>
      </c>
      <c r="H71" s="45">
        <v>435.5</v>
      </c>
    </row>
    <row r="72" spans="1:8" ht="11.25" customHeight="1" x14ac:dyDescent="0.2">
      <c r="A72" s="18" t="s">
        <v>50</v>
      </c>
      <c r="B72" s="14">
        <v>2</v>
      </c>
      <c r="C72" s="14">
        <v>3</v>
      </c>
      <c r="D72" s="15">
        <v>5000000000</v>
      </c>
      <c r="E72" s="16" t="s">
        <v>33</v>
      </c>
      <c r="F72" s="59">
        <f t="shared" si="5"/>
        <v>435.5</v>
      </c>
      <c r="G72" s="60">
        <f t="shared" si="1"/>
        <v>0</v>
      </c>
      <c r="H72" s="45">
        <v>435.5</v>
      </c>
    </row>
    <row r="73" spans="1:8" ht="36" customHeight="1" x14ac:dyDescent="0.2">
      <c r="A73" s="18" t="s">
        <v>74</v>
      </c>
      <c r="B73" s="14">
        <v>2</v>
      </c>
      <c r="C73" s="14">
        <v>3</v>
      </c>
      <c r="D73" s="15">
        <v>5000100000</v>
      </c>
      <c r="E73" s="16"/>
      <c r="F73" s="59">
        <f t="shared" si="5"/>
        <v>435.5</v>
      </c>
      <c r="G73" s="60">
        <f t="shared" si="1"/>
        <v>0</v>
      </c>
      <c r="H73" s="45">
        <v>435.5</v>
      </c>
    </row>
    <row r="74" spans="1:8" ht="30.75" customHeight="1" x14ac:dyDescent="0.2">
      <c r="A74" s="18" t="s">
        <v>55</v>
      </c>
      <c r="B74" s="14">
        <v>2</v>
      </c>
      <c r="C74" s="14">
        <v>3</v>
      </c>
      <c r="D74" s="15" t="s">
        <v>177</v>
      </c>
      <c r="E74" s="16" t="s">
        <v>33</v>
      </c>
      <c r="F74" s="59">
        <f>F75+F77</f>
        <v>435.5</v>
      </c>
      <c r="G74" s="60">
        <f t="shared" ref="G74:G141" si="6">H74-F74</f>
        <v>0</v>
      </c>
      <c r="H74" s="45">
        <v>435.5</v>
      </c>
    </row>
    <row r="75" spans="1:8" ht="50.25" customHeight="1" x14ac:dyDescent="0.2">
      <c r="A75" s="19" t="s">
        <v>37</v>
      </c>
      <c r="B75" s="14">
        <v>2</v>
      </c>
      <c r="C75" s="14">
        <v>3</v>
      </c>
      <c r="D75" s="15">
        <v>5000151180</v>
      </c>
      <c r="E75" s="16" t="s">
        <v>38</v>
      </c>
      <c r="F75" s="59">
        <f t="shared" si="5"/>
        <v>320</v>
      </c>
      <c r="G75" s="60">
        <f t="shared" si="6"/>
        <v>0</v>
      </c>
      <c r="H75" s="45">
        <v>320</v>
      </c>
    </row>
    <row r="76" spans="1:8" ht="22.5" customHeight="1" x14ac:dyDescent="0.2">
      <c r="A76" s="19" t="s">
        <v>41</v>
      </c>
      <c r="B76" s="14">
        <v>2</v>
      </c>
      <c r="C76" s="14">
        <v>3</v>
      </c>
      <c r="D76" s="15">
        <v>5000151180</v>
      </c>
      <c r="E76" s="16" t="s">
        <v>42</v>
      </c>
      <c r="F76" s="59">
        <v>320</v>
      </c>
      <c r="G76" s="60">
        <f t="shared" si="6"/>
        <v>0</v>
      </c>
      <c r="H76" s="45">
        <v>320</v>
      </c>
    </row>
    <row r="77" spans="1:8" ht="22.5" customHeight="1" x14ac:dyDescent="0.2">
      <c r="A77" s="19" t="s">
        <v>76</v>
      </c>
      <c r="B77" s="14">
        <v>2</v>
      </c>
      <c r="C77" s="14">
        <v>3</v>
      </c>
      <c r="D77" s="15">
        <v>5000151180</v>
      </c>
      <c r="E77" s="16">
        <v>200</v>
      </c>
      <c r="F77" s="59">
        <f>F78</f>
        <v>115.5</v>
      </c>
      <c r="G77" s="60">
        <f t="shared" si="6"/>
        <v>0</v>
      </c>
      <c r="H77" s="45">
        <v>115.5</v>
      </c>
    </row>
    <row r="78" spans="1:8" ht="22.5" customHeight="1" x14ac:dyDescent="0.2">
      <c r="A78" s="19" t="s">
        <v>35</v>
      </c>
      <c r="B78" s="14">
        <v>2</v>
      </c>
      <c r="C78" s="14">
        <v>3</v>
      </c>
      <c r="D78" s="15">
        <v>5000151180</v>
      </c>
      <c r="E78" s="16">
        <v>240</v>
      </c>
      <c r="F78" s="59">
        <v>115.5</v>
      </c>
      <c r="G78" s="60">
        <f t="shared" si="6"/>
        <v>0</v>
      </c>
      <c r="H78" s="45">
        <v>115.5</v>
      </c>
    </row>
    <row r="79" spans="1:8" ht="11.25" customHeight="1" x14ac:dyDescent="0.2">
      <c r="A79" s="13" t="s">
        <v>12</v>
      </c>
      <c r="B79" s="14">
        <v>3</v>
      </c>
      <c r="C79" s="14">
        <v>0</v>
      </c>
      <c r="D79" s="15" t="s">
        <v>33</v>
      </c>
      <c r="E79" s="16" t="s">
        <v>33</v>
      </c>
      <c r="F79" s="59">
        <f>F80+F99+F87</f>
        <v>89</v>
      </c>
      <c r="G79" s="60">
        <f t="shared" si="6"/>
        <v>0</v>
      </c>
      <c r="H79" s="45">
        <v>89</v>
      </c>
    </row>
    <row r="80" spans="1:8" ht="11.25" customHeight="1" x14ac:dyDescent="0.2">
      <c r="A80" s="13" t="s">
        <v>13</v>
      </c>
      <c r="B80" s="14">
        <v>3</v>
      </c>
      <c r="C80" s="14">
        <v>4</v>
      </c>
      <c r="D80" s="15" t="s">
        <v>33</v>
      </c>
      <c r="E80" s="16" t="s">
        <v>33</v>
      </c>
      <c r="F80" s="59">
        <f t="shared" ref="F80:F85" si="7">F81</f>
        <v>72</v>
      </c>
      <c r="G80" s="60">
        <f t="shared" si="6"/>
        <v>0</v>
      </c>
      <c r="H80" s="45">
        <v>72</v>
      </c>
    </row>
    <row r="81" spans="1:8" ht="33.75" customHeight="1" x14ac:dyDescent="0.2">
      <c r="A81" s="19" t="s">
        <v>188</v>
      </c>
      <c r="B81" s="14">
        <v>3</v>
      </c>
      <c r="C81" s="14">
        <v>4</v>
      </c>
      <c r="D81" s="15" t="s">
        <v>109</v>
      </c>
      <c r="E81" s="16"/>
      <c r="F81" s="59">
        <f t="shared" si="7"/>
        <v>72</v>
      </c>
      <c r="G81" s="60">
        <f t="shared" si="6"/>
        <v>0</v>
      </c>
      <c r="H81" s="45">
        <v>72</v>
      </c>
    </row>
    <row r="82" spans="1:8" ht="25.5" customHeight="1" x14ac:dyDescent="0.2">
      <c r="A82" s="13" t="s">
        <v>48</v>
      </c>
      <c r="B82" s="14">
        <v>3</v>
      </c>
      <c r="C82" s="14">
        <v>4</v>
      </c>
      <c r="D82" s="15" t="s">
        <v>110</v>
      </c>
      <c r="E82" s="16"/>
      <c r="F82" s="59">
        <f t="shared" si="7"/>
        <v>72</v>
      </c>
      <c r="G82" s="60">
        <f t="shared" si="6"/>
        <v>0</v>
      </c>
      <c r="H82" s="45">
        <v>72</v>
      </c>
    </row>
    <row r="83" spans="1:8" ht="34.5" customHeight="1" x14ac:dyDescent="0.2">
      <c r="A83" s="19" t="s">
        <v>113</v>
      </c>
      <c r="B83" s="14">
        <v>3</v>
      </c>
      <c r="C83" s="14">
        <v>4</v>
      </c>
      <c r="D83" s="15" t="s">
        <v>112</v>
      </c>
      <c r="E83" s="16"/>
      <c r="F83" s="59">
        <f t="shared" si="7"/>
        <v>72</v>
      </c>
      <c r="G83" s="60">
        <f t="shared" si="6"/>
        <v>0</v>
      </c>
      <c r="H83" s="45">
        <v>72</v>
      </c>
    </row>
    <row r="84" spans="1:8" ht="87.75" customHeight="1" x14ac:dyDescent="0.2">
      <c r="A84" s="19" t="s">
        <v>114</v>
      </c>
      <c r="B84" s="14">
        <v>3</v>
      </c>
      <c r="C84" s="14">
        <v>4</v>
      </c>
      <c r="D84" s="36" t="s">
        <v>111</v>
      </c>
      <c r="E84" s="16"/>
      <c r="F84" s="59">
        <f t="shared" si="7"/>
        <v>72</v>
      </c>
      <c r="G84" s="60">
        <f t="shared" si="6"/>
        <v>0</v>
      </c>
      <c r="H84" s="45">
        <v>72</v>
      </c>
    </row>
    <row r="85" spans="1:8" ht="24" customHeight="1" x14ac:dyDescent="0.2">
      <c r="A85" s="19" t="s">
        <v>76</v>
      </c>
      <c r="B85" s="14">
        <v>3</v>
      </c>
      <c r="C85" s="14">
        <v>4</v>
      </c>
      <c r="D85" s="36" t="s">
        <v>111</v>
      </c>
      <c r="E85" s="16">
        <v>200</v>
      </c>
      <c r="F85" s="59">
        <f t="shared" si="7"/>
        <v>72</v>
      </c>
      <c r="G85" s="60">
        <f t="shared" si="6"/>
        <v>0</v>
      </c>
      <c r="H85" s="45">
        <v>72</v>
      </c>
    </row>
    <row r="86" spans="1:8" ht="22.5" x14ac:dyDescent="0.2">
      <c r="A86" s="19" t="s">
        <v>35</v>
      </c>
      <c r="B86" s="14">
        <v>3</v>
      </c>
      <c r="C86" s="14">
        <v>4</v>
      </c>
      <c r="D86" s="36" t="s">
        <v>111</v>
      </c>
      <c r="E86" s="16">
        <v>240</v>
      </c>
      <c r="F86" s="59">
        <v>72</v>
      </c>
      <c r="G86" s="60">
        <f t="shared" si="6"/>
        <v>0</v>
      </c>
      <c r="H86" s="45">
        <v>72</v>
      </c>
    </row>
    <row r="87" spans="1:8" ht="33" customHeight="1" x14ac:dyDescent="0.2">
      <c r="A87" s="19" t="s">
        <v>20</v>
      </c>
      <c r="B87" s="14">
        <v>3</v>
      </c>
      <c r="C87" s="14">
        <v>9</v>
      </c>
      <c r="D87" s="38"/>
      <c r="E87" s="16"/>
      <c r="F87" s="59">
        <f>F88</f>
        <v>2</v>
      </c>
      <c r="G87" s="60">
        <f t="shared" si="6"/>
        <v>0</v>
      </c>
      <c r="H87" s="45">
        <v>2</v>
      </c>
    </row>
    <row r="88" spans="1:8" ht="39" customHeight="1" x14ac:dyDescent="0.2">
      <c r="A88" s="19" t="s">
        <v>173</v>
      </c>
      <c r="B88" s="14">
        <v>3</v>
      </c>
      <c r="C88" s="14">
        <v>9</v>
      </c>
      <c r="D88" s="38">
        <v>7500000000</v>
      </c>
      <c r="E88" s="16"/>
      <c r="F88" s="59">
        <f>F89+F94</f>
        <v>2</v>
      </c>
      <c r="G88" s="60">
        <f t="shared" si="6"/>
        <v>0</v>
      </c>
      <c r="H88" s="45">
        <v>2</v>
      </c>
    </row>
    <row r="89" spans="1:8" ht="33.75" x14ac:dyDescent="0.2">
      <c r="A89" s="19" t="s">
        <v>174</v>
      </c>
      <c r="B89" s="14">
        <v>3</v>
      </c>
      <c r="C89" s="14">
        <v>9</v>
      </c>
      <c r="D89" s="38">
        <v>7510000000</v>
      </c>
      <c r="E89" s="16"/>
      <c r="F89" s="59">
        <f>F90</f>
        <v>1</v>
      </c>
      <c r="G89" s="60">
        <f t="shared" si="6"/>
        <v>0</v>
      </c>
      <c r="H89" s="45">
        <v>1</v>
      </c>
    </row>
    <row r="90" spans="1:8" ht="33.75" x14ac:dyDescent="0.2">
      <c r="A90" s="19" t="s">
        <v>64</v>
      </c>
      <c r="B90" s="14">
        <v>3</v>
      </c>
      <c r="C90" s="14">
        <v>9</v>
      </c>
      <c r="D90" s="38">
        <v>7510100000</v>
      </c>
      <c r="E90" s="16"/>
      <c r="F90" s="59">
        <f>F91</f>
        <v>1</v>
      </c>
      <c r="G90" s="60">
        <f t="shared" si="6"/>
        <v>0</v>
      </c>
      <c r="H90" s="45">
        <v>1</v>
      </c>
    </row>
    <row r="91" spans="1:8" ht="22.5" x14ac:dyDescent="0.2">
      <c r="A91" s="19" t="s">
        <v>54</v>
      </c>
      <c r="B91" s="14">
        <v>3</v>
      </c>
      <c r="C91" s="14">
        <v>9</v>
      </c>
      <c r="D91" s="38">
        <v>7510199990</v>
      </c>
      <c r="E91" s="16"/>
      <c r="F91" s="59">
        <f>F92</f>
        <v>1</v>
      </c>
      <c r="G91" s="60">
        <f t="shared" si="6"/>
        <v>0</v>
      </c>
      <c r="H91" s="45">
        <v>1</v>
      </c>
    </row>
    <row r="92" spans="1:8" ht="22.5" x14ac:dyDescent="0.2">
      <c r="A92" s="19" t="s">
        <v>76</v>
      </c>
      <c r="B92" s="14">
        <v>3</v>
      </c>
      <c r="C92" s="14">
        <v>9</v>
      </c>
      <c r="D92" s="38">
        <v>7510199990</v>
      </c>
      <c r="E92" s="16">
        <v>200</v>
      </c>
      <c r="F92" s="59">
        <f>F93</f>
        <v>1</v>
      </c>
      <c r="G92" s="60">
        <f t="shared" si="6"/>
        <v>0</v>
      </c>
      <c r="H92" s="45">
        <v>1</v>
      </c>
    </row>
    <row r="93" spans="1:8" ht="22.5" x14ac:dyDescent="0.2">
      <c r="A93" s="19" t="s">
        <v>35</v>
      </c>
      <c r="B93" s="14">
        <v>3</v>
      </c>
      <c r="C93" s="14">
        <v>9</v>
      </c>
      <c r="D93" s="38">
        <v>7510199990</v>
      </c>
      <c r="E93" s="16">
        <v>240</v>
      </c>
      <c r="F93" s="59">
        <v>1</v>
      </c>
      <c r="G93" s="60">
        <f t="shared" si="6"/>
        <v>0</v>
      </c>
      <c r="H93" s="45">
        <v>1</v>
      </c>
    </row>
    <row r="94" spans="1:8" x14ac:dyDescent="0.2">
      <c r="A94" s="19" t="s">
        <v>175</v>
      </c>
      <c r="B94" s="14">
        <v>3</v>
      </c>
      <c r="C94" s="14">
        <v>9</v>
      </c>
      <c r="D94" s="38">
        <v>7520000000</v>
      </c>
      <c r="E94" s="16"/>
      <c r="F94" s="59">
        <f>F95</f>
        <v>1</v>
      </c>
      <c r="G94" s="60">
        <f t="shared" si="6"/>
        <v>0</v>
      </c>
      <c r="H94" s="45">
        <v>1</v>
      </c>
    </row>
    <row r="95" spans="1:8" ht="22.5" x14ac:dyDescent="0.2">
      <c r="A95" s="19" t="s">
        <v>176</v>
      </c>
      <c r="B95" s="14">
        <v>3</v>
      </c>
      <c r="C95" s="14">
        <v>9</v>
      </c>
      <c r="D95" s="38">
        <v>7520100000</v>
      </c>
      <c r="E95" s="16"/>
      <c r="F95" s="59">
        <f>F96</f>
        <v>1</v>
      </c>
      <c r="G95" s="60">
        <f t="shared" si="6"/>
        <v>0</v>
      </c>
      <c r="H95" s="45">
        <v>1</v>
      </c>
    </row>
    <row r="96" spans="1:8" ht="22.5" x14ac:dyDescent="0.2">
      <c r="A96" s="19" t="s">
        <v>54</v>
      </c>
      <c r="B96" s="14">
        <v>3</v>
      </c>
      <c r="C96" s="14">
        <v>9</v>
      </c>
      <c r="D96" s="38">
        <v>7520199990</v>
      </c>
      <c r="E96" s="16"/>
      <c r="F96" s="59">
        <f>F97</f>
        <v>1</v>
      </c>
      <c r="G96" s="60">
        <f t="shared" si="6"/>
        <v>0</v>
      </c>
      <c r="H96" s="45">
        <v>1</v>
      </c>
    </row>
    <row r="97" spans="1:8" ht="22.5" x14ac:dyDescent="0.2">
      <c r="A97" s="19" t="s">
        <v>76</v>
      </c>
      <c r="B97" s="14">
        <v>3</v>
      </c>
      <c r="C97" s="14">
        <v>9</v>
      </c>
      <c r="D97" s="38">
        <v>7520199990</v>
      </c>
      <c r="E97" s="16">
        <v>200</v>
      </c>
      <c r="F97" s="59">
        <f>F98</f>
        <v>1</v>
      </c>
      <c r="G97" s="60">
        <f t="shared" si="6"/>
        <v>0</v>
      </c>
      <c r="H97" s="45">
        <v>1</v>
      </c>
    </row>
    <row r="98" spans="1:8" ht="22.5" x14ac:dyDescent="0.2">
      <c r="A98" s="19" t="s">
        <v>35</v>
      </c>
      <c r="B98" s="14">
        <v>3</v>
      </c>
      <c r="C98" s="14">
        <v>9</v>
      </c>
      <c r="D98" s="38">
        <v>7520199990</v>
      </c>
      <c r="E98" s="16">
        <v>240</v>
      </c>
      <c r="F98" s="59">
        <v>1</v>
      </c>
      <c r="G98" s="60">
        <f t="shared" si="6"/>
        <v>0</v>
      </c>
      <c r="H98" s="45">
        <v>1</v>
      </c>
    </row>
    <row r="99" spans="1:8" ht="24" customHeight="1" x14ac:dyDescent="0.2">
      <c r="A99" s="19" t="s">
        <v>56</v>
      </c>
      <c r="B99" s="14">
        <v>3</v>
      </c>
      <c r="C99" s="14">
        <v>14</v>
      </c>
      <c r="D99" s="15"/>
      <c r="E99" s="16"/>
      <c r="F99" s="59">
        <f>F100</f>
        <v>15</v>
      </c>
      <c r="G99" s="60">
        <f t="shared" si="6"/>
        <v>0</v>
      </c>
      <c r="H99" s="45">
        <v>15</v>
      </c>
    </row>
    <row r="100" spans="1:8" ht="41.25" customHeight="1" x14ac:dyDescent="0.2">
      <c r="A100" s="19" t="s">
        <v>188</v>
      </c>
      <c r="B100" s="14">
        <v>3</v>
      </c>
      <c r="C100" s="14">
        <v>14</v>
      </c>
      <c r="D100" s="15" t="s">
        <v>109</v>
      </c>
      <c r="E100" s="16"/>
      <c r="F100" s="59">
        <f>F101</f>
        <v>15</v>
      </c>
      <c r="G100" s="60">
        <f t="shared" si="6"/>
        <v>0</v>
      </c>
      <c r="H100" s="45">
        <v>15</v>
      </c>
    </row>
    <row r="101" spans="1:8" ht="11.25" customHeight="1" x14ac:dyDescent="0.2">
      <c r="A101" s="19" t="s">
        <v>48</v>
      </c>
      <c r="B101" s="14">
        <v>3</v>
      </c>
      <c r="C101" s="14">
        <v>14</v>
      </c>
      <c r="D101" s="15" t="s">
        <v>110</v>
      </c>
      <c r="E101" s="16"/>
      <c r="F101" s="59">
        <f>F102</f>
        <v>15</v>
      </c>
      <c r="G101" s="60">
        <f t="shared" si="6"/>
        <v>0</v>
      </c>
      <c r="H101" s="45">
        <v>15</v>
      </c>
    </row>
    <row r="102" spans="1:8" ht="24.75" customHeight="1" x14ac:dyDescent="0.2">
      <c r="A102" s="19" t="s">
        <v>115</v>
      </c>
      <c r="B102" s="14">
        <v>3</v>
      </c>
      <c r="C102" s="14">
        <v>14</v>
      </c>
      <c r="D102" s="15" t="s">
        <v>116</v>
      </c>
      <c r="E102" s="16"/>
      <c r="F102" s="59">
        <f>F103+F106</f>
        <v>15</v>
      </c>
      <c r="G102" s="60">
        <f t="shared" si="6"/>
        <v>0</v>
      </c>
      <c r="H102" s="45">
        <v>15</v>
      </c>
    </row>
    <row r="103" spans="1:8" ht="31.5" customHeight="1" x14ac:dyDescent="0.2">
      <c r="A103" s="19" t="s">
        <v>87</v>
      </c>
      <c r="B103" s="14">
        <v>3</v>
      </c>
      <c r="C103" s="14">
        <v>14</v>
      </c>
      <c r="D103" s="15" t="s">
        <v>117</v>
      </c>
      <c r="E103" s="16"/>
      <c r="F103" s="59">
        <f>F104</f>
        <v>12</v>
      </c>
      <c r="G103" s="60">
        <f t="shared" si="6"/>
        <v>0</v>
      </c>
      <c r="H103" s="45">
        <v>12</v>
      </c>
    </row>
    <row r="104" spans="1:8" ht="45.75" customHeight="1" x14ac:dyDescent="0.2">
      <c r="A104" s="19" t="s">
        <v>37</v>
      </c>
      <c r="B104" s="14">
        <v>3</v>
      </c>
      <c r="C104" s="14">
        <v>14</v>
      </c>
      <c r="D104" s="15" t="s">
        <v>117</v>
      </c>
      <c r="E104" s="16">
        <v>100</v>
      </c>
      <c r="F104" s="59">
        <f>+F105</f>
        <v>12</v>
      </c>
      <c r="G104" s="60">
        <f t="shared" si="6"/>
        <v>0</v>
      </c>
      <c r="H104" s="45">
        <v>12</v>
      </c>
    </row>
    <row r="105" spans="1:8" ht="15.75" customHeight="1" x14ac:dyDescent="0.2">
      <c r="A105" s="19" t="s">
        <v>39</v>
      </c>
      <c r="B105" s="14">
        <v>3</v>
      </c>
      <c r="C105" s="14">
        <v>14</v>
      </c>
      <c r="D105" s="15" t="s">
        <v>117</v>
      </c>
      <c r="E105" s="16">
        <v>110</v>
      </c>
      <c r="F105" s="59">
        <v>12</v>
      </c>
      <c r="G105" s="60">
        <f t="shared" si="6"/>
        <v>0</v>
      </c>
      <c r="H105" s="45">
        <v>12</v>
      </c>
    </row>
    <row r="106" spans="1:8" ht="32.25" customHeight="1" x14ac:dyDescent="0.2">
      <c r="A106" s="19" t="s">
        <v>88</v>
      </c>
      <c r="B106" s="14">
        <v>3</v>
      </c>
      <c r="C106" s="14">
        <v>14</v>
      </c>
      <c r="D106" s="15" t="s">
        <v>118</v>
      </c>
      <c r="E106" s="16"/>
      <c r="F106" s="60">
        <f>+F107</f>
        <v>3</v>
      </c>
      <c r="G106" s="60">
        <f t="shared" si="6"/>
        <v>0</v>
      </c>
      <c r="H106" s="45">
        <v>3</v>
      </c>
    </row>
    <row r="107" spans="1:8" ht="50.25" customHeight="1" x14ac:dyDescent="0.2">
      <c r="A107" s="19" t="s">
        <v>37</v>
      </c>
      <c r="B107" s="14">
        <v>3</v>
      </c>
      <c r="C107" s="14">
        <v>14</v>
      </c>
      <c r="D107" s="15" t="s">
        <v>118</v>
      </c>
      <c r="E107" s="16">
        <v>100</v>
      </c>
      <c r="F107" s="60">
        <f>F108</f>
        <v>3</v>
      </c>
      <c r="G107" s="60">
        <f t="shared" si="6"/>
        <v>0</v>
      </c>
      <c r="H107" s="45">
        <v>3</v>
      </c>
    </row>
    <row r="108" spans="1:8" ht="15" customHeight="1" x14ac:dyDescent="0.2">
      <c r="A108" s="19" t="s">
        <v>39</v>
      </c>
      <c r="B108" s="14">
        <v>3</v>
      </c>
      <c r="C108" s="14">
        <v>14</v>
      </c>
      <c r="D108" s="15" t="s">
        <v>118</v>
      </c>
      <c r="E108" s="16">
        <v>110</v>
      </c>
      <c r="F108" s="59">
        <v>3</v>
      </c>
      <c r="G108" s="60">
        <f t="shared" si="6"/>
        <v>0</v>
      </c>
      <c r="H108" s="45">
        <v>3</v>
      </c>
    </row>
    <row r="109" spans="1:8" ht="11.25" customHeight="1" x14ac:dyDescent="0.2">
      <c r="A109" s="13" t="s">
        <v>14</v>
      </c>
      <c r="B109" s="14">
        <v>4</v>
      </c>
      <c r="C109" s="21">
        <v>0</v>
      </c>
      <c r="D109" s="15" t="s">
        <v>33</v>
      </c>
      <c r="E109" s="16" t="s">
        <v>33</v>
      </c>
      <c r="F109" s="61">
        <f>F117+F110+F123</f>
        <v>2873.1200000000003</v>
      </c>
      <c r="G109" s="60">
        <f t="shared" si="6"/>
        <v>0</v>
      </c>
      <c r="H109" s="45">
        <v>2873.12</v>
      </c>
    </row>
    <row r="110" spans="1:8" ht="11.25" customHeight="1" x14ac:dyDescent="0.2">
      <c r="A110" s="19" t="s">
        <v>83</v>
      </c>
      <c r="B110" s="14">
        <v>4</v>
      </c>
      <c r="C110" s="14">
        <v>9</v>
      </c>
      <c r="D110" s="15"/>
      <c r="E110" s="16"/>
      <c r="F110" s="59">
        <f t="shared" ref="F110:F115" si="8">F111</f>
        <v>1745.8</v>
      </c>
      <c r="G110" s="60">
        <f t="shared" si="6"/>
        <v>0</v>
      </c>
      <c r="H110" s="45">
        <v>1745.8</v>
      </c>
    </row>
    <row r="111" spans="1:8" ht="36.75" customHeight="1" x14ac:dyDescent="0.2">
      <c r="A111" s="19" t="s">
        <v>189</v>
      </c>
      <c r="B111" s="14">
        <v>4</v>
      </c>
      <c r="C111" s="14">
        <v>9</v>
      </c>
      <c r="D111" s="29">
        <v>8400000000</v>
      </c>
      <c r="E111" s="16"/>
      <c r="F111" s="59">
        <f t="shared" si="8"/>
        <v>1745.8</v>
      </c>
      <c r="G111" s="60">
        <f t="shared" si="6"/>
        <v>0</v>
      </c>
      <c r="H111" s="45">
        <v>1745.8</v>
      </c>
    </row>
    <row r="112" spans="1:8" ht="15" customHeight="1" x14ac:dyDescent="0.2">
      <c r="A112" s="19" t="s">
        <v>81</v>
      </c>
      <c r="B112" s="14">
        <v>4</v>
      </c>
      <c r="C112" s="14">
        <v>9</v>
      </c>
      <c r="D112" s="29">
        <v>8410000000</v>
      </c>
      <c r="E112" s="16"/>
      <c r="F112" s="59">
        <f t="shared" si="8"/>
        <v>1745.8</v>
      </c>
      <c r="G112" s="60">
        <f t="shared" si="6"/>
        <v>0</v>
      </c>
      <c r="H112" s="45">
        <v>1745.8</v>
      </c>
    </row>
    <row r="113" spans="1:8" ht="21" customHeight="1" x14ac:dyDescent="0.2">
      <c r="A113" s="19" t="s">
        <v>82</v>
      </c>
      <c r="B113" s="14">
        <v>4</v>
      </c>
      <c r="C113" s="14">
        <v>9</v>
      </c>
      <c r="D113" s="29">
        <v>8410100000</v>
      </c>
      <c r="E113" s="16"/>
      <c r="F113" s="59">
        <f t="shared" si="8"/>
        <v>1745.8</v>
      </c>
      <c r="G113" s="60">
        <f t="shared" si="6"/>
        <v>0</v>
      </c>
      <c r="H113" s="45">
        <v>1745.8</v>
      </c>
    </row>
    <row r="114" spans="1:8" ht="23.25" customHeight="1" x14ac:dyDescent="0.2">
      <c r="A114" s="19" t="s">
        <v>54</v>
      </c>
      <c r="B114" s="14">
        <v>4</v>
      </c>
      <c r="C114" s="14">
        <v>9</v>
      </c>
      <c r="D114" s="29">
        <v>8410199990</v>
      </c>
      <c r="E114" s="16"/>
      <c r="F114" s="59">
        <f t="shared" si="8"/>
        <v>1745.8</v>
      </c>
      <c r="G114" s="60">
        <f t="shared" si="6"/>
        <v>0</v>
      </c>
      <c r="H114" s="45">
        <v>1745.8</v>
      </c>
    </row>
    <row r="115" spans="1:8" ht="21" customHeight="1" x14ac:dyDescent="0.2">
      <c r="A115" s="19" t="s">
        <v>76</v>
      </c>
      <c r="B115" s="14">
        <v>4</v>
      </c>
      <c r="C115" s="14">
        <v>9</v>
      </c>
      <c r="D115" s="29">
        <v>8410199990</v>
      </c>
      <c r="E115" s="16">
        <v>200</v>
      </c>
      <c r="F115" s="59">
        <f t="shared" si="8"/>
        <v>1745.8</v>
      </c>
      <c r="G115" s="60">
        <f t="shared" si="6"/>
        <v>0</v>
      </c>
      <c r="H115" s="45">
        <v>1745.8</v>
      </c>
    </row>
    <row r="116" spans="1:8" ht="24" customHeight="1" x14ac:dyDescent="0.2">
      <c r="A116" s="19" t="s">
        <v>35</v>
      </c>
      <c r="B116" s="14">
        <v>4</v>
      </c>
      <c r="C116" s="14">
        <v>9</v>
      </c>
      <c r="D116" s="29">
        <v>8410199990</v>
      </c>
      <c r="E116" s="16">
        <v>240</v>
      </c>
      <c r="F116" s="59">
        <v>1745.8</v>
      </c>
      <c r="G116" s="60">
        <f t="shared" si="6"/>
        <v>0</v>
      </c>
      <c r="H116" s="45">
        <v>1745.8</v>
      </c>
    </row>
    <row r="117" spans="1:8" ht="11.25" customHeight="1" x14ac:dyDescent="0.2">
      <c r="A117" s="13" t="s">
        <v>15</v>
      </c>
      <c r="B117" s="14">
        <v>4</v>
      </c>
      <c r="C117" s="14">
        <v>10</v>
      </c>
      <c r="D117" s="15" t="s">
        <v>33</v>
      </c>
      <c r="E117" s="16" t="s">
        <v>33</v>
      </c>
      <c r="F117" s="59">
        <f>F118</f>
        <v>264.10000000000002</v>
      </c>
      <c r="G117" s="60">
        <f t="shared" si="6"/>
        <v>0</v>
      </c>
      <c r="H117" s="45">
        <v>264.10000000000002</v>
      </c>
    </row>
    <row r="118" spans="1:8" ht="31.5" customHeight="1" x14ac:dyDescent="0.2">
      <c r="A118" s="18" t="s">
        <v>119</v>
      </c>
      <c r="B118" s="14">
        <v>4</v>
      </c>
      <c r="C118" s="14">
        <v>10</v>
      </c>
      <c r="D118" s="15" t="s">
        <v>93</v>
      </c>
      <c r="E118" s="16" t="s">
        <v>33</v>
      </c>
      <c r="F118" s="59">
        <f>F119</f>
        <v>264.10000000000002</v>
      </c>
      <c r="G118" s="60">
        <f t="shared" si="6"/>
        <v>0</v>
      </c>
      <c r="H118" s="45">
        <v>264.10000000000002</v>
      </c>
    </row>
    <row r="119" spans="1:8" ht="22.5" customHeight="1" x14ac:dyDescent="0.2">
      <c r="A119" s="18" t="s">
        <v>120</v>
      </c>
      <c r="B119" s="14">
        <v>4</v>
      </c>
      <c r="C119" s="14">
        <v>10</v>
      </c>
      <c r="D119" s="15" t="s">
        <v>121</v>
      </c>
      <c r="E119" s="16" t="s">
        <v>33</v>
      </c>
      <c r="F119" s="59">
        <f t="shared" ref="F119:F121" si="9">F120</f>
        <v>264.10000000000002</v>
      </c>
      <c r="G119" s="60">
        <f t="shared" si="6"/>
        <v>0</v>
      </c>
      <c r="H119" s="45">
        <v>264.10000000000002</v>
      </c>
    </row>
    <row r="120" spans="1:8" ht="17.25" customHeight="1" x14ac:dyDescent="0.2">
      <c r="A120" s="18" t="s">
        <v>30</v>
      </c>
      <c r="B120" s="14">
        <v>4</v>
      </c>
      <c r="C120" s="14">
        <v>10</v>
      </c>
      <c r="D120" s="15" t="s">
        <v>122</v>
      </c>
      <c r="E120" s="16"/>
      <c r="F120" s="59">
        <f t="shared" si="9"/>
        <v>264.10000000000002</v>
      </c>
      <c r="G120" s="60">
        <f t="shared" si="6"/>
        <v>0</v>
      </c>
      <c r="H120" s="45">
        <v>264.10000000000002</v>
      </c>
    </row>
    <row r="121" spans="1:8" ht="22.5" customHeight="1" x14ac:dyDescent="0.2">
      <c r="A121" s="19" t="s">
        <v>76</v>
      </c>
      <c r="B121" s="14">
        <v>4</v>
      </c>
      <c r="C121" s="14">
        <v>10</v>
      </c>
      <c r="D121" s="15" t="s">
        <v>122</v>
      </c>
      <c r="E121" s="16" t="s">
        <v>34</v>
      </c>
      <c r="F121" s="59">
        <f t="shared" si="9"/>
        <v>264.10000000000002</v>
      </c>
      <c r="G121" s="60">
        <f t="shared" si="6"/>
        <v>0</v>
      </c>
      <c r="H121" s="45">
        <v>264.10000000000002</v>
      </c>
    </row>
    <row r="122" spans="1:8" ht="22.5" x14ac:dyDescent="0.2">
      <c r="A122" s="19" t="s">
        <v>35</v>
      </c>
      <c r="B122" s="14">
        <v>4</v>
      </c>
      <c r="C122" s="14">
        <v>10</v>
      </c>
      <c r="D122" s="15" t="s">
        <v>122</v>
      </c>
      <c r="E122" s="16" t="s">
        <v>36</v>
      </c>
      <c r="F122" s="59">
        <v>264.10000000000002</v>
      </c>
      <c r="G122" s="60">
        <f t="shared" si="6"/>
        <v>0</v>
      </c>
      <c r="H122" s="45">
        <v>264.10000000000002</v>
      </c>
    </row>
    <row r="123" spans="1:8" x14ac:dyDescent="0.2">
      <c r="A123" s="19" t="s">
        <v>86</v>
      </c>
      <c r="B123" s="14">
        <v>4</v>
      </c>
      <c r="C123" s="14">
        <v>12</v>
      </c>
      <c r="D123" s="15"/>
      <c r="E123" s="16"/>
      <c r="F123" s="59">
        <f t="shared" ref="F123:F127" si="10">F124</f>
        <v>863.22000000000014</v>
      </c>
      <c r="G123" s="60">
        <f t="shared" si="6"/>
        <v>0</v>
      </c>
      <c r="H123" s="45">
        <v>863.22</v>
      </c>
    </row>
    <row r="124" spans="1:8" ht="33.75" x14ac:dyDescent="0.2">
      <c r="A124" s="18" t="s">
        <v>119</v>
      </c>
      <c r="B124" s="14">
        <v>4</v>
      </c>
      <c r="C124" s="14">
        <v>12</v>
      </c>
      <c r="D124" s="15" t="s">
        <v>93</v>
      </c>
      <c r="E124" s="16"/>
      <c r="F124" s="59">
        <f>F125</f>
        <v>863.22000000000014</v>
      </c>
      <c r="G124" s="60">
        <f t="shared" si="6"/>
        <v>0</v>
      </c>
      <c r="H124" s="45">
        <v>863.22</v>
      </c>
    </row>
    <row r="125" spans="1:8" ht="38.25" customHeight="1" x14ac:dyDescent="0.2">
      <c r="A125" s="18" t="s">
        <v>123</v>
      </c>
      <c r="B125" s="14">
        <v>4</v>
      </c>
      <c r="C125" s="14">
        <v>12</v>
      </c>
      <c r="D125" s="15" t="s">
        <v>124</v>
      </c>
      <c r="E125" s="16"/>
      <c r="F125" s="59">
        <f>F126+F131+F136</f>
        <v>863.22000000000014</v>
      </c>
      <c r="G125" s="60">
        <f t="shared" si="6"/>
        <v>0</v>
      </c>
      <c r="H125" s="59">
        <f>H126+H131+H136</f>
        <v>863.22000000000014</v>
      </c>
    </row>
    <row r="126" spans="1:8" ht="58.5" customHeight="1" x14ac:dyDescent="0.2">
      <c r="A126" s="19" t="s">
        <v>185</v>
      </c>
      <c r="B126" s="14">
        <v>4</v>
      </c>
      <c r="C126" s="14">
        <v>12</v>
      </c>
      <c r="D126" s="36" t="s">
        <v>125</v>
      </c>
      <c r="E126" s="16"/>
      <c r="F126" s="59">
        <f t="shared" si="10"/>
        <v>25.7</v>
      </c>
      <c r="G126" s="60">
        <f t="shared" si="6"/>
        <v>0</v>
      </c>
      <c r="H126" s="45">
        <v>25.7</v>
      </c>
    </row>
    <row r="127" spans="1:8" ht="22.5" x14ac:dyDescent="0.2">
      <c r="A127" s="19" t="s">
        <v>76</v>
      </c>
      <c r="B127" s="14">
        <v>4</v>
      </c>
      <c r="C127" s="14">
        <v>12</v>
      </c>
      <c r="D127" s="36" t="s">
        <v>125</v>
      </c>
      <c r="E127" s="16" t="s">
        <v>34</v>
      </c>
      <c r="F127" s="59">
        <f t="shared" si="10"/>
        <v>25.7</v>
      </c>
      <c r="G127" s="60">
        <f t="shared" si="6"/>
        <v>-25.7</v>
      </c>
      <c r="H127" s="45">
        <v>0</v>
      </c>
    </row>
    <row r="128" spans="1:8" ht="22.5" x14ac:dyDescent="0.2">
      <c r="A128" s="19" t="s">
        <v>35</v>
      </c>
      <c r="B128" s="14">
        <v>4</v>
      </c>
      <c r="C128" s="14">
        <v>12</v>
      </c>
      <c r="D128" s="36" t="s">
        <v>125</v>
      </c>
      <c r="E128" s="16" t="s">
        <v>36</v>
      </c>
      <c r="F128" s="59">
        <v>25.7</v>
      </c>
      <c r="G128" s="60">
        <f t="shared" si="6"/>
        <v>-25.7</v>
      </c>
      <c r="H128" s="45">
        <v>0</v>
      </c>
    </row>
    <row r="129" spans="1:8" s="48" customFormat="1" x14ac:dyDescent="0.2">
      <c r="A129" s="19" t="s">
        <v>49</v>
      </c>
      <c r="B129" s="49">
        <v>4</v>
      </c>
      <c r="C129" s="49">
        <v>12</v>
      </c>
      <c r="D129" s="36" t="s">
        <v>125</v>
      </c>
      <c r="E129" s="50">
        <v>500</v>
      </c>
      <c r="F129" s="59">
        <v>0</v>
      </c>
      <c r="G129" s="60">
        <f t="shared" si="6"/>
        <v>25.68</v>
      </c>
      <c r="H129" s="45">
        <v>25.68</v>
      </c>
    </row>
    <row r="130" spans="1:8" s="48" customFormat="1" x14ac:dyDescent="0.2">
      <c r="A130" s="19" t="s">
        <v>32</v>
      </c>
      <c r="B130" s="49">
        <v>4</v>
      </c>
      <c r="C130" s="49">
        <v>12</v>
      </c>
      <c r="D130" s="36" t="s">
        <v>125</v>
      </c>
      <c r="E130" s="50">
        <v>540</v>
      </c>
      <c r="F130" s="59">
        <v>0</v>
      </c>
      <c r="G130" s="60">
        <f t="shared" si="6"/>
        <v>25.68</v>
      </c>
      <c r="H130" s="45">
        <v>25.68</v>
      </c>
    </row>
    <row r="131" spans="1:8" ht="53.25" customHeight="1" x14ac:dyDescent="0.2">
      <c r="A131" s="19" t="s">
        <v>186</v>
      </c>
      <c r="B131" s="14">
        <v>4</v>
      </c>
      <c r="C131" s="14">
        <v>12</v>
      </c>
      <c r="D131" s="36">
        <v>7700182671</v>
      </c>
      <c r="E131" s="16"/>
      <c r="F131" s="59">
        <f>F132</f>
        <v>830.32</v>
      </c>
      <c r="G131" s="60">
        <f>G132+G134</f>
        <v>0</v>
      </c>
      <c r="H131" s="45">
        <v>830.32</v>
      </c>
    </row>
    <row r="132" spans="1:8" ht="22.5" x14ac:dyDescent="0.2">
      <c r="A132" s="19" t="s">
        <v>76</v>
      </c>
      <c r="B132" s="14">
        <v>4</v>
      </c>
      <c r="C132" s="14">
        <v>12</v>
      </c>
      <c r="D132" s="36">
        <v>7700182671</v>
      </c>
      <c r="E132" s="16" t="s">
        <v>34</v>
      </c>
      <c r="F132" s="59">
        <f>F133</f>
        <v>830.32</v>
      </c>
      <c r="G132" s="60">
        <f>G133</f>
        <v>-830.3</v>
      </c>
      <c r="H132" s="45">
        <v>0</v>
      </c>
    </row>
    <row r="133" spans="1:8" ht="22.5" x14ac:dyDescent="0.2">
      <c r="A133" s="19" t="s">
        <v>35</v>
      </c>
      <c r="B133" s="14">
        <v>4</v>
      </c>
      <c r="C133" s="14">
        <v>12</v>
      </c>
      <c r="D133" s="36">
        <v>7700182671</v>
      </c>
      <c r="E133" s="16" t="s">
        <v>36</v>
      </c>
      <c r="F133" s="59">
        <v>830.32</v>
      </c>
      <c r="G133" s="60">
        <v>-830.3</v>
      </c>
      <c r="H133" s="45">
        <f>F133+G133</f>
        <v>2.0000000000095497E-2</v>
      </c>
    </row>
    <row r="134" spans="1:8" s="48" customFormat="1" x14ac:dyDescent="0.2">
      <c r="A134" s="19" t="s">
        <v>49</v>
      </c>
      <c r="B134" s="49">
        <v>4</v>
      </c>
      <c r="C134" s="49">
        <v>12</v>
      </c>
      <c r="D134" s="36">
        <v>7700182671</v>
      </c>
      <c r="E134" s="50">
        <v>500</v>
      </c>
      <c r="F134" s="59">
        <f>F135</f>
        <v>0</v>
      </c>
      <c r="G134" s="59">
        <f t="shared" ref="G134:H134" si="11">G135</f>
        <v>830.3</v>
      </c>
      <c r="H134" s="59">
        <f t="shared" si="11"/>
        <v>830.3</v>
      </c>
    </row>
    <row r="135" spans="1:8" s="48" customFormat="1" x14ac:dyDescent="0.2">
      <c r="A135" s="19" t="s">
        <v>32</v>
      </c>
      <c r="B135" s="49">
        <v>4</v>
      </c>
      <c r="C135" s="49">
        <v>12</v>
      </c>
      <c r="D135" s="36">
        <v>7700182671</v>
      </c>
      <c r="E135" s="50">
        <v>540</v>
      </c>
      <c r="F135" s="59">
        <v>0</v>
      </c>
      <c r="G135" s="60">
        <v>830.3</v>
      </c>
      <c r="H135" s="45">
        <v>830.3</v>
      </c>
    </row>
    <row r="136" spans="1:8" ht="50.25" customHeight="1" x14ac:dyDescent="0.2">
      <c r="A136" s="19" t="s">
        <v>85</v>
      </c>
      <c r="B136" s="14">
        <v>4</v>
      </c>
      <c r="C136" s="14">
        <v>12</v>
      </c>
      <c r="D136" s="36">
        <v>7700189020</v>
      </c>
      <c r="E136" s="16"/>
      <c r="F136" s="59">
        <f>F137</f>
        <v>7.2</v>
      </c>
      <c r="G136" s="60">
        <f t="shared" si="6"/>
        <v>0</v>
      </c>
      <c r="H136" s="45">
        <f>H137</f>
        <v>7.2</v>
      </c>
    </row>
    <row r="137" spans="1:8" x14ac:dyDescent="0.2">
      <c r="A137" s="19" t="s">
        <v>49</v>
      </c>
      <c r="B137" s="14">
        <v>4</v>
      </c>
      <c r="C137" s="14">
        <v>12</v>
      </c>
      <c r="D137" s="36">
        <v>7700189020</v>
      </c>
      <c r="E137" s="16">
        <v>500</v>
      </c>
      <c r="F137" s="59">
        <f>F138</f>
        <v>7.2</v>
      </c>
      <c r="G137" s="60">
        <f t="shared" si="6"/>
        <v>0</v>
      </c>
      <c r="H137" s="45">
        <f>H138</f>
        <v>7.2</v>
      </c>
    </row>
    <row r="138" spans="1:8" x14ac:dyDescent="0.2">
      <c r="A138" s="19" t="s">
        <v>32</v>
      </c>
      <c r="B138" s="14">
        <v>4</v>
      </c>
      <c r="C138" s="14">
        <v>12</v>
      </c>
      <c r="D138" s="36">
        <v>7700189020</v>
      </c>
      <c r="E138" s="16">
        <v>540</v>
      </c>
      <c r="F138" s="59">
        <v>7.2</v>
      </c>
      <c r="G138" s="60">
        <f t="shared" si="6"/>
        <v>0</v>
      </c>
      <c r="H138" s="45">
        <v>7.2</v>
      </c>
    </row>
    <row r="139" spans="1:8" ht="11.25" customHeight="1" x14ac:dyDescent="0.2">
      <c r="A139" s="13" t="s">
        <v>16</v>
      </c>
      <c r="B139" s="14">
        <v>5</v>
      </c>
      <c r="C139" s="14">
        <v>0</v>
      </c>
      <c r="D139" s="15" t="s">
        <v>33</v>
      </c>
      <c r="E139" s="16" t="s">
        <v>33</v>
      </c>
      <c r="F139" s="59">
        <f>F140+F150+F160</f>
        <v>3294.9</v>
      </c>
      <c r="G139" s="60">
        <v>-200</v>
      </c>
      <c r="H139" s="45">
        <f>3294.9-200</f>
        <v>3094.9</v>
      </c>
    </row>
    <row r="140" spans="1:8" ht="11.25" customHeight="1" x14ac:dyDescent="0.2">
      <c r="A140" s="13" t="s">
        <v>31</v>
      </c>
      <c r="B140" s="14">
        <v>5</v>
      </c>
      <c r="C140" s="14">
        <v>1</v>
      </c>
      <c r="D140" s="15" t="s">
        <v>33</v>
      </c>
      <c r="E140" s="16" t="s">
        <v>33</v>
      </c>
      <c r="F140" s="59">
        <f t="shared" ref="F140:F148" si="12">F141</f>
        <v>388.9</v>
      </c>
      <c r="G140" s="60">
        <f t="shared" si="6"/>
        <v>0</v>
      </c>
      <c r="H140" s="45">
        <v>388.9</v>
      </c>
    </row>
    <row r="141" spans="1:8" ht="41.25" customHeight="1" x14ac:dyDescent="0.2">
      <c r="A141" s="18" t="s">
        <v>127</v>
      </c>
      <c r="B141" s="14">
        <v>5</v>
      </c>
      <c r="C141" s="14">
        <v>1</v>
      </c>
      <c r="D141" s="15" t="s">
        <v>126</v>
      </c>
      <c r="E141" s="16" t="s">
        <v>33</v>
      </c>
      <c r="F141" s="51">
        <f t="shared" si="12"/>
        <v>388.9</v>
      </c>
      <c r="G141" s="20">
        <f t="shared" si="6"/>
        <v>0</v>
      </c>
      <c r="H141" s="62">
        <v>388.9</v>
      </c>
    </row>
    <row r="142" spans="1:8" ht="26.25" customHeight="1" x14ac:dyDescent="0.2">
      <c r="A142" s="18" t="s">
        <v>128</v>
      </c>
      <c r="B142" s="14">
        <v>5</v>
      </c>
      <c r="C142" s="14">
        <v>1</v>
      </c>
      <c r="D142" s="15" t="s">
        <v>129</v>
      </c>
      <c r="E142" s="16" t="s">
        <v>33</v>
      </c>
      <c r="F142" s="51">
        <f t="shared" si="12"/>
        <v>388.9</v>
      </c>
      <c r="G142" s="20">
        <f t="shared" ref="G142:G202" si="13">H142-F142</f>
        <v>0</v>
      </c>
      <c r="H142" s="62">
        <v>388.9</v>
      </c>
    </row>
    <row r="143" spans="1:8" ht="24" customHeight="1" x14ac:dyDescent="0.2">
      <c r="A143" s="18" t="s">
        <v>59</v>
      </c>
      <c r="B143" s="14">
        <v>5</v>
      </c>
      <c r="C143" s="14">
        <v>1</v>
      </c>
      <c r="D143" s="15" t="s">
        <v>130</v>
      </c>
      <c r="E143" s="16"/>
      <c r="F143" s="51">
        <f>F147+F144</f>
        <v>388.9</v>
      </c>
      <c r="G143" s="20">
        <f t="shared" si="13"/>
        <v>0</v>
      </c>
      <c r="H143" s="62">
        <v>388.9</v>
      </c>
    </row>
    <row r="144" spans="1:8" ht="24" customHeight="1" x14ac:dyDescent="0.2">
      <c r="A144" s="18" t="s">
        <v>131</v>
      </c>
      <c r="B144" s="14">
        <v>5</v>
      </c>
      <c r="C144" s="14">
        <v>1</v>
      </c>
      <c r="D144" s="36" t="s">
        <v>132</v>
      </c>
      <c r="E144" s="16"/>
      <c r="F144" s="51">
        <f>F145</f>
        <v>143.9</v>
      </c>
      <c r="G144" s="20">
        <f t="shared" si="13"/>
        <v>0</v>
      </c>
      <c r="H144" s="62">
        <v>143.9</v>
      </c>
    </row>
    <row r="145" spans="1:8" ht="24" customHeight="1" x14ac:dyDescent="0.2">
      <c r="A145" s="18" t="s">
        <v>61</v>
      </c>
      <c r="B145" s="14">
        <v>5</v>
      </c>
      <c r="C145" s="14">
        <v>1</v>
      </c>
      <c r="D145" s="36" t="s">
        <v>132</v>
      </c>
      <c r="E145" s="16">
        <v>600</v>
      </c>
      <c r="F145" s="51">
        <f>F146</f>
        <v>143.9</v>
      </c>
      <c r="G145" s="20">
        <f t="shared" si="13"/>
        <v>0</v>
      </c>
      <c r="H145" s="62">
        <v>143.9</v>
      </c>
    </row>
    <row r="146" spans="1:8" ht="24" customHeight="1" x14ac:dyDescent="0.2">
      <c r="A146" s="18" t="s">
        <v>60</v>
      </c>
      <c r="B146" s="14">
        <v>5</v>
      </c>
      <c r="C146" s="14">
        <v>1</v>
      </c>
      <c r="D146" s="36" t="s">
        <v>132</v>
      </c>
      <c r="E146" s="16">
        <v>630</v>
      </c>
      <c r="F146" s="51">
        <v>143.9</v>
      </c>
      <c r="G146" s="20">
        <f t="shared" si="13"/>
        <v>0</v>
      </c>
      <c r="H146" s="62">
        <v>143.9</v>
      </c>
    </row>
    <row r="147" spans="1:8" ht="23.25" customHeight="1" x14ac:dyDescent="0.2">
      <c r="A147" s="18" t="s">
        <v>54</v>
      </c>
      <c r="B147" s="14">
        <v>5</v>
      </c>
      <c r="C147" s="14">
        <v>1</v>
      </c>
      <c r="D147" s="15" t="s">
        <v>161</v>
      </c>
      <c r="E147" s="16"/>
      <c r="F147" s="51">
        <f t="shared" si="12"/>
        <v>245</v>
      </c>
      <c r="G147" s="20">
        <f t="shared" si="13"/>
        <v>0</v>
      </c>
      <c r="H147" s="62">
        <v>245</v>
      </c>
    </row>
    <row r="148" spans="1:8" ht="22.5" customHeight="1" x14ac:dyDescent="0.2">
      <c r="A148" s="19" t="s">
        <v>76</v>
      </c>
      <c r="B148" s="14">
        <v>5</v>
      </c>
      <c r="C148" s="14">
        <v>1</v>
      </c>
      <c r="D148" s="15" t="s">
        <v>161</v>
      </c>
      <c r="E148" s="16" t="s">
        <v>34</v>
      </c>
      <c r="F148" s="51">
        <f t="shared" si="12"/>
        <v>245</v>
      </c>
      <c r="G148" s="20">
        <f t="shared" si="13"/>
        <v>0</v>
      </c>
      <c r="H148" s="62">
        <v>245</v>
      </c>
    </row>
    <row r="149" spans="1:8" ht="22.5" x14ac:dyDescent="0.2">
      <c r="A149" s="19" t="s">
        <v>35</v>
      </c>
      <c r="B149" s="14">
        <v>5</v>
      </c>
      <c r="C149" s="14">
        <v>1</v>
      </c>
      <c r="D149" s="15" t="s">
        <v>161</v>
      </c>
      <c r="E149" s="16" t="s">
        <v>36</v>
      </c>
      <c r="F149" s="51">
        <v>245</v>
      </c>
      <c r="G149" s="20">
        <f t="shared" si="13"/>
        <v>0</v>
      </c>
      <c r="H149" s="62">
        <v>245</v>
      </c>
    </row>
    <row r="150" spans="1:8" ht="11.25" customHeight="1" x14ac:dyDescent="0.2">
      <c r="A150" s="13" t="s">
        <v>21</v>
      </c>
      <c r="B150" s="14">
        <v>5</v>
      </c>
      <c r="C150" s="14">
        <v>2</v>
      </c>
      <c r="D150" s="15" t="s">
        <v>33</v>
      </c>
      <c r="E150" s="16" t="s">
        <v>33</v>
      </c>
      <c r="F150" s="59">
        <f>F151</f>
        <v>2223</v>
      </c>
      <c r="G150" s="60">
        <v>-200</v>
      </c>
      <c r="H150" s="62">
        <f>F150+G150</f>
        <v>2023</v>
      </c>
    </row>
    <row r="151" spans="1:8" ht="33.75" customHeight="1" x14ac:dyDescent="0.2">
      <c r="A151" s="18" t="s">
        <v>127</v>
      </c>
      <c r="B151" s="14">
        <v>5</v>
      </c>
      <c r="C151" s="14">
        <v>2</v>
      </c>
      <c r="D151" s="15" t="s">
        <v>126</v>
      </c>
      <c r="E151" s="16" t="s">
        <v>33</v>
      </c>
      <c r="F151" s="51">
        <f>F152</f>
        <v>2223</v>
      </c>
      <c r="G151" s="20">
        <v>-200</v>
      </c>
      <c r="H151" s="62">
        <f t="shared" ref="H151:H156" si="14">F151+G151</f>
        <v>2023</v>
      </c>
    </row>
    <row r="152" spans="1:8" ht="22.5" customHeight="1" x14ac:dyDescent="0.2">
      <c r="A152" s="18" t="s">
        <v>47</v>
      </c>
      <c r="B152" s="14">
        <v>5</v>
      </c>
      <c r="C152" s="14">
        <v>2</v>
      </c>
      <c r="D152" s="15" t="s">
        <v>133</v>
      </c>
      <c r="E152" s="16" t="s">
        <v>33</v>
      </c>
      <c r="F152" s="51">
        <f>F153</f>
        <v>2223</v>
      </c>
      <c r="G152" s="20">
        <v>-200</v>
      </c>
      <c r="H152" s="62">
        <f t="shared" si="14"/>
        <v>2023</v>
      </c>
    </row>
    <row r="153" spans="1:8" ht="24.75" customHeight="1" x14ac:dyDescent="0.2">
      <c r="A153" s="18" t="s">
        <v>135</v>
      </c>
      <c r="B153" s="14">
        <v>5</v>
      </c>
      <c r="C153" s="14">
        <v>2</v>
      </c>
      <c r="D153" s="15" t="s">
        <v>134</v>
      </c>
      <c r="E153" s="16" t="s">
        <v>33</v>
      </c>
      <c r="F153" s="51">
        <f>F154+F157</f>
        <v>2223</v>
      </c>
      <c r="G153" s="20">
        <v>-200</v>
      </c>
      <c r="H153" s="62">
        <f t="shared" si="14"/>
        <v>2023</v>
      </c>
    </row>
    <row r="154" spans="1:8" ht="58.5" customHeight="1" x14ac:dyDescent="0.2">
      <c r="A154" s="18" t="s">
        <v>136</v>
      </c>
      <c r="B154" s="14">
        <v>5</v>
      </c>
      <c r="C154" s="14">
        <v>2</v>
      </c>
      <c r="D154" s="15" t="s">
        <v>180</v>
      </c>
      <c r="E154" s="16"/>
      <c r="F154" s="51">
        <f>F155</f>
        <v>2000</v>
      </c>
      <c r="G154" s="20">
        <f>G155</f>
        <v>-200</v>
      </c>
      <c r="H154" s="62">
        <f t="shared" si="14"/>
        <v>1800</v>
      </c>
    </row>
    <row r="155" spans="1:8" ht="22.5" customHeight="1" x14ac:dyDescent="0.2">
      <c r="A155" s="19" t="s">
        <v>76</v>
      </c>
      <c r="B155" s="14">
        <v>5</v>
      </c>
      <c r="C155" s="14">
        <v>2</v>
      </c>
      <c r="D155" s="15" t="s">
        <v>180</v>
      </c>
      <c r="E155" s="16" t="s">
        <v>34</v>
      </c>
      <c r="F155" s="51">
        <f>F156</f>
        <v>2000</v>
      </c>
      <c r="G155" s="20">
        <f>G156</f>
        <v>-200</v>
      </c>
      <c r="H155" s="62">
        <f t="shared" si="14"/>
        <v>1800</v>
      </c>
    </row>
    <row r="156" spans="1:8" ht="22.5" x14ac:dyDescent="0.2">
      <c r="A156" s="19" t="s">
        <v>35</v>
      </c>
      <c r="B156" s="14">
        <v>5</v>
      </c>
      <c r="C156" s="14">
        <v>2</v>
      </c>
      <c r="D156" s="15" t="s">
        <v>180</v>
      </c>
      <c r="E156" s="16" t="s">
        <v>36</v>
      </c>
      <c r="F156" s="51">
        <v>2000</v>
      </c>
      <c r="G156" s="20">
        <v>-200</v>
      </c>
      <c r="H156" s="62">
        <f t="shared" si="14"/>
        <v>1800</v>
      </c>
    </row>
    <row r="157" spans="1:8" ht="59.25" customHeight="1" x14ac:dyDescent="0.2">
      <c r="A157" s="19" t="s">
        <v>137</v>
      </c>
      <c r="B157" s="14">
        <v>5</v>
      </c>
      <c r="C157" s="14">
        <v>2</v>
      </c>
      <c r="D157" s="15" t="s">
        <v>181</v>
      </c>
      <c r="E157" s="16"/>
      <c r="F157" s="51">
        <f>F158</f>
        <v>223</v>
      </c>
      <c r="G157" s="20">
        <f t="shared" si="13"/>
        <v>0</v>
      </c>
      <c r="H157" s="62">
        <v>223</v>
      </c>
    </row>
    <row r="158" spans="1:8" ht="22.5" x14ac:dyDescent="0.2">
      <c r="A158" s="19" t="s">
        <v>76</v>
      </c>
      <c r="B158" s="14">
        <v>5</v>
      </c>
      <c r="C158" s="14">
        <v>2</v>
      </c>
      <c r="D158" s="15" t="s">
        <v>181</v>
      </c>
      <c r="E158" s="16">
        <v>200</v>
      </c>
      <c r="F158" s="51">
        <f>F159</f>
        <v>223</v>
      </c>
      <c r="G158" s="20">
        <f t="shared" si="13"/>
        <v>0</v>
      </c>
      <c r="H158" s="62">
        <v>223</v>
      </c>
    </row>
    <row r="159" spans="1:8" ht="24" customHeight="1" x14ac:dyDescent="0.2">
      <c r="A159" s="19" t="s">
        <v>35</v>
      </c>
      <c r="B159" s="14">
        <v>5</v>
      </c>
      <c r="C159" s="14">
        <v>2</v>
      </c>
      <c r="D159" s="15" t="s">
        <v>181</v>
      </c>
      <c r="E159" s="16">
        <v>240</v>
      </c>
      <c r="F159" s="51">
        <v>223</v>
      </c>
      <c r="G159" s="20">
        <f t="shared" si="13"/>
        <v>0</v>
      </c>
      <c r="H159" s="62">
        <v>223</v>
      </c>
    </row>
    <row r="160" spans="1:8" ht="11.25" customHeight="1" x14ac:dyDescent="0.2">
      <c r="A160" s="13" t="s">
        <v>17</v>
      </c>
      <c r="B160" s="14">
        <v>5</v>
      </c>
      <c r="C160" s="14">
        <v>3</v>
      </c>
      <c r="D160" s="15" t="s">
        <v>33</v>
      </c>
      <c r="E160" s="16" t="s">
        <v>33</v>
      </c>
      <c r="F160" s="59">
        <f>F161</f>
        <v>683</v>
      </c>
      <c r="G160" s="60">
        <f t="shared" si="13"/>
        <v>0</v>
      </c>
      <c r="H160" s="45">
        <v>683</v>
      </c>
    </row>
    <row r="161" spans="1:8" ht="22.5" customHeight="1" x14ac:dyDescent="0.2">
      <c r="A161" s="18" t="s">
        <v>179</v>
      </c>
      <c r="B161" s="14">
        <v>5</v>
      </c>
      <c r="C161" s="14">
        <v>3</v>
      </c>
      <c r="D161" s="15" t="s">
        <v>138</v>
      </c>
      <c r="E161" s="16" t="s">
        <v>33</v>
      </c>
      <c r="F161" s="59">
        <f>F162</f>
        <v>683</v>
      </c>
      <c r="G161" s="60">
        <f t="shared" si="13"/>
        <v>0</v>
      </c>
      <c r="H161" s="45">
        <v>683</v>
      </c>
    </row>
    <row r="162" spans="1:8" ht="22.5" customHeight="1" x14ac:dyDescent="0.2">
      <c r="A162" s="19" t="s">
        <v>78</v>
      </c>
      <c r="B162" s="14">
        <v>5</v>
      </c>
      <c r="C162" s="14">
        <v>3</v>
      </c>
      <c r="D162" s="15" t="s">
        <v>139</v>
      </c>
      <c r="E162" s="16"/>
      <c r="F162" s="59">
        <f>F163</f>
        <v>683</v>
      </c>
      <c r="G162" s="60">
        <f t="shared" si="13"/>
        <v>0</v>
      </c>
      <c r="H162" s="45">
        <v>683</v>
      </c>
    </row>
    <row r="163" spans="1:8" ht="22.5" customHeight="1" x14ac:dyDescent="0.2">
      <c r="A163" s="19" t="s">
        <v>54</v>
      </c>
      <c r="B163" s="14">
        <v>5</v>
      </c>
      <c r="C163" s="14">
        <v>3</v>
      </c>
      <c r="D163" s="15" t="s">
        <v>140</v>
      </c>
      <c r="E163" s="16"/>
      <c r="F163" s="59">
        <f>F164</f>
        <v>683</v>
      </c>
      <c r="G163" s="60">
        <f t="shared" si="13"/>
        <v>0</v>
      </c>
      <c r="H163" s="45">
        <v>683</v>
      </c>
    </row>
    <row r="164" spans="1:8" ht="22.5" customHeight="1" x14ac:dyDescent="0.2">
      <c r="A164" s="19" t="s">
        <v>76</v>
      </c>
      <c r="B164" s="14">
        <v>5</v>
      </c>
      <c r="C164" s="14">
        <v>3</v>
      </c>
      <c r="D164" s="15" t="s">
        <v>140</v>
      </c>
      <c r="E164" s="16" t="s">
        <v>34</v>
      </c>
      <c r="F164" s="59">
        <f>F165</f>
        <v>683</v>
      </c>
      <c r="G164" s="60">
        <f t="shared" si="13"/>
        <v>0</v>
      </c>
      <c r="H164" s="45">
        <v>683</v>
      </c>
    </row>
    <row r="165" spans="1:8" ht="22.5" x14ac:dyDescent="0.2">
      <c r="A165" s="19" t="s">
        <v>35</v>
      </c>
      <c r="B165" s="14">
        <v>5</v>
      </c>
      <c r="C165" s="14">
        <v>3</v>
      </c>
      <c r="D165" s="15" t="s">
        <v>140</v>
      </c>
      <c r="E165" s="16" t="s">
        <v>36</v>
      </c>
      <c r="F165" s="59">
        <v>683</v>
      </c>
      <c r="G165" s="60">
        <f t="shared" si="13"/>
        <v>0</v>
      </c>
      <c r="H165" s="45">
        <v>683</v>
      </c>
    </row>
    <row r="166" spans="1:8" ht="11.25" customHeight="1" x14ac:dyDescent="0.2">
      <c r="A166" s="13" t="s">
        <v>23</v>
      </c>
      <c r="B166" s="14">
        <v>8</v>
      </c>
      <c r="C166" s="14">
        <v>0</v>
      </c>
      <c r="D166" s="15" t="s">
        <v>33</v>
      </c>
      <c r="E166" s="16" t="s">
        <v>33</v>
      </c>
      <c r="F166" s="59">
        <f>F167</f>
        <v>1193.3</v>
      </c>
      <c r="G166" s="60">
        <f t="shared" si="13"/>
        <v>0</v>
      </c>
      <c r="H166" s="45">
        <v>1193.3</v>
      </c>
    </row>
    <row r="167" spans="1:8" ht="11.25" customHeight="1" x14ac:dyDescent="0.2">
      <c r="A167" s="13" t="s">
        <v>18</v>
      </c>
      <c r="B167" s="14">
        <v>8</v>
      </c>
      <c r="C167" s="14">
        <v>1</v>
      </c>
      <c r="D167" s="15" t="s">
        <v>33</v>
      </c>
      <c r="E167" s="16" t="s">
        <v>33</v>
      </c>
      <c r="F167" s="59">
        <f>F168</f>
        <v>1193.3</v>
      </c>
      <c r="G167" s="60">
        <f t="shared" si="13"/>
        <v>0</v>
      </c>
      <c r="H167" s="45">
        <v>1193.3</v>
      </c>
    </row>
    <row r="168" spans="1:8" ht="22.5" customHeight="1" x14ac:dyDescent="0.2">
      <c r="A168" s="18" t="s">
        <v>142</v>
      </c>
      <c r="B168" s="14">
        <v>8</v>
      </c>
      <c r="C168" s="14">
        <v>1</v>
      </c>
      <c r="D168" s="15" t="s">
        <v>141</v>
      </c>
      <c r="E168" s="16" t="s">
        <v>33</v>
      </c>
      <c r="F168" s="59">
        <f>F169+F186</f>
        <v>1193.3</v>
      </c>
      <c r="G168" s="60">
        <f t="shared" si="13"/>
        <v>0</v>
      </c>
      <c r="H168" s="45">
        <v>1193.3</v>
      </c>
    </row>
    <row r="169" spans="1:8" ht="27" customHeight="1" x14ac:dyDescent="0.2">
      <c r="A169" s="18" t="s">
        <v>144</v>
      </c>
      <c r="B169" s="14">
        <v>8</v>
      </c>
      <c r="C169" s="14">
        <v>1</v>
      </c>
      <c r="D169" s="15" t="s">
        <v>143</v>
      </c>
      <c r="E169" s="16" t="s">
        <v>33</v>
      </c>
      <c r="F169" s="59">
        <f>F170+F176</f>
        <v>1175.3</v>
      </c>
      <c r="G169" s="60">
        <f t="shared" si="13"/>
        <v>0</v>
      </c>
      <c r="H169" s="59">
        <f>H170+H176+H180+H183</f>
        <v>1175.3</v>
      </c>
    </row>
    <row r="170" spans="1:8" ht="21.75" customHeight="1" x14ac:dyDescent="0.2">
      <c r="A170" s="18" t="s">
        <v>57</v>
      </c>
      <c r="B170" s="14">
        <v>8</v>
      </c>
      <c r="C170" s="14">
        <v>1</v>
      </c>
      <c r="D170" s="15" t="s">
        <v>145</v>
      </c>
      <c r="E170" s="16"/>
      <c r="F170" s="59">
        <f>F171</f>
        <v>1041.0999999999999</v>
      </c>
      <c r="G170" s="60">
        <f t="shared" si="13"/>
        <v>0</v>
      </c>
      <c r="H170" s="45">
        <v>1041.0999999999999</v>
      </c>
    </row>
    <row r="171" spans="1:8" ht="27.75" customHeight="1" x14ac:dyDescent="0.2">
      <c r="A171" s="18" t="s">
        <v>147</v>
      </c>
      <c r="B171" s="14">
        <v>8</v>
      </c>
      <c r="C171" s="14">
        <v>1</v>
      </c>
      <c r="D171" s="15" t="s">
        <v>146</v>
      </c>
      <c r="E171" s="16" t="s">
        <v>33</v>
      </c>
      <c r="F171" s="59">
        <f>F172+F174</f>
        <v>1041.0999999999999</v>
      </c>
      <c r="G171" s="60">
        <f t="shared" si="13"/>
        <v>0</v>
      </c>
      <c r="H171" s="45">
        <v>1041.0999999999999</v>
      </c>
    </row>
    <row r="172" spans="1:8" ht="45.75" customHeight="1" x14ac:dyDescent="0.2">
      <c r="A172" s="19" t="s">
        <v>37</v>
      </c>
      <c r="B172" s="14">
        <v>8</v>
      </c>
      <c r="C172" s="14">
        <v>1</v>
      </c>
      <c r="D172" s="15" t="s">
        <v>146</v>
      </c>
      <c r="E172" s="16" t="s">
        <v>38</v>
      </c>
      <c r="F172" s="59">
        <f>F173</f>
        <v>954.3</v>
      </c>
      <c r="G172" s="60">
        <f t="shared" si="13"/>
        <v>0</v>
      </c>
      <c r="H172" s="45">
        <v>954.3</v>
      </c>
    </row>
    <row r="173" spans="1:8" ht="19.5" customHeight="1" x14ac:dyDescent="0.2">
      <c r="A173" s="19" t="s">
        <v>39</v>
      </c>
      <c r="B173" s="14">
        <v>8</v>
      </c>
      <c r="C173" s="14">
        <v>1</v>
      </c>
      <c r="D173" s="15" t="s">
        <v>146</v>
      </c>
      <c r="E173" s="16" t="s">
        <v>40</v>
      </c>
      <c r="F173" s="59">
        <v>954.3</v>
      </c>
      <c r="G173" s="60">
        <f t="shared" si="13"/>
        <v>0</v>
      </c>
      <c r="H173" s="45">
        <v>954.3</v>
      </c>
    </row>
    <row r="174" spans="1:8" ht="30" customHeight="1" x14ac:dyDescent="0.2">
      <c r="A174" s="19" t="s">
        <v>76</v>
      </c>
      <c r="B174" s="14">
        <v>8</v>
      </c>
      <c r="C174" s="14">
        <v>1</v>
      </c>
      <c r="D174" s="15" t="s">
        <v>146</v>
      </c>
      <c r="E174" s="16" t="s">
        <v>34</v>
      </c>
      <c r="F174" s="59">
        <f>F175</f>
        <v>86.8</v>
      </c>
      <c r="G174" s="60">
        <f t="shared" si="13"/>
        <v>0</v>
      </c>
      <c r="H174" s="45">
        <v>86.8</v>
      </c>
    </row>
    <row r="175" spans="1:8" ht="30" customHeight="1" x14ac:dyDescent="0.2">
      <c r="A175" s="19" t="s">
        <v>35</v>
      </c>
      <c r="B175" s="14">
        <v>8</v>
      </c>
      <c r="C175" s="14">
        <v>1</v>
      </c>
      <c r="D175" s="15" t="s">
        <v>146</v>
      </c>
      <c r="E175" s="16" t="s">
        <v>36</v>
      </c>
      <c r="F175" s="59">
        <v>86.8</v>
      </c>
      <c r="G175" s="60">
        <f t="shared" si="13"/>
        <v>0</v>
      </c>
      <c r="H175" s="45">
        <v>86.8</v>
      </c>
    </row>
    <row r="176" spans="1:8" ht="19.5" customHeight="1" x14ac:dyDescent="0.2">
      <c r="A176" s="19" t="s">
        <v>148</v>
      </c>
      <c r="B176" s="14">
        <v>8</v>
      </c>
      <c r="C176" s="14">
        <v>1</v>
      </c>
      <c r="D176" s="15" t="s">
        <v>149</v>
      </c>
      <c r="E176" s="16"/>
      <c r="F176" s="59">
        <f>F177</f>
        <v>134.19999999999999</v>
      </c>
      <c r="G176" s="60">
        <f t="shared" si="13"/>
        <v>-134.19999999999999</v>
      </c>
      <c r="H176" s="45">
        <v>0</v>
      </c>
    </row>
    <row r="177" spans="1:8" ht="36.75" customHeight="1" x14ac:dyDescent="0.2">
      <c r="A177" s="19" t="s">
        <v>151</v>
      </c>
      <c r="B177" s="14">
        <v>8</v>
      </c>
      <c r="C177" s="14">
        <v>1</v>
      </c>
      <c r="D177" s="37" t="s">
        <v>150</v>
      </c>
      <c r="E177" s="16"/>
      <c r="F177" s="59">
        <f>F178</f>
        <v>134.19999999999999</v>
      </c>
      <c r="G177" s="60">
        <f t="shared" si="13"/>
        <v>-134.19999999999999</v>
      </c>
      <c r="H177" s="45">
        <v>0</v>
      </c>
    </row>
    <row r="178" spans="1:8" ht="22.5" customHeight="1" x14ac:dyDescent="0.2">
      <c r="A178" s="19" t="s">
        <v>76</v>
      </c>
      <c r="B178" s="14">
        <v>8</v>
      </c>
      <c r="C178" s="14">
        <v>1</v>
      </c>
      <c r="D178" s="37" t="s">
        <v>150</v>
      </c>
      <c r="E178" s="16" t="s">
        <v>34</v>
      </c>
      <c r="F178" s="59">
        <f>F179</f>
        <v>134.19999999999999</v>
      </c>
      <c r="G178" s="60">
        <f t="shared" si="13"/>
        <v>-134.19999999999999</v>
      </c>
      <c r="H178" s="45">
        <v>0</v>
      </c>
    </row>
    <row r="179" spans="1:8" ht="22.5" x14ac:dyDescent="0.2">
      <c r="A179" s="19" t="s">
        <v>35</v>
      </c>
      <c r="B179" s="14">
        <v>8</v>
      </c>
      <c r="C179" s="14">
        <v>1</v>
      </c>
      <c r="D179" s="37" t="s">
        <v>150</v>
      </c>
      <c r="E179" s="16" t="s">
        <v>36</v>
      </c>
      <c r="F179" s="59">
        <v>134.19999999999999</v>
      </c>
      <c r="G179" s="60">
        <f t="shared" si="13"/>
        <v>-134.19999999999999</v>
      </c>
      <c r="H179" s="45">
        <v>0</v>
      </c>
    </row>
    <row r="180" spans="1:8" s="48" customFormat="1" ht="22.5" x14ac:dyDescent="0.2">
      <c r="A180" s="19" t="s">
        <v>199</v>
      </c>
      <c r="B180" s="49">
        <v>8</v>
      </c>
      <c r="C180" s="49">
        <v>1</v>
      </c>
      <c r="D180" s="56" t="s">
        <v>194</v>
      </c>
      <c r="E180" s="50"/>
      <c r="F180" s="59">
        <v>0</v>
      </c>
      <c r="G180" s="60">
        <f t="shared" ref="G180" si="15">H180-F180</f>
        <v>127.49</v>
      </c>
      <c r="H180" s="45">
        <v>127.49</v>
      </c>
    </row>
    <row r="181" spans="1:8" s="48" customFormat="1" ht="22.5" x14ac:dyDescent="0.2">
      <c r="A181" s="19" t="s">
        <v>76</v>
      </c>
      <c r="B181" s="49">
        <v>8</v>
      </c>
      <c r="C181" s="49">
        <v>1</v>
      </c>
      <c r="D181" s="54" t="s">
        <v>194</v>
      </c>
      <c r="E181" s="50">
        <v>200</v>
      </c>
      <c r="F181" s="59">
        <v>0</v>
      </c>
      <c r="G181" s="60">
        <f t="shared" si="13"/>
        <v>127.49</v>
      </c>
      <c r="H181" s="45">
        <v>127.49</v>
      </c>
    </row>
    <row r="182" spans="1:8" s="48" customFormat="1" ht="22.5" x14ac:dyDescent="0.2">
      <c r="A182" s="19" t="s">
        <v>35</v>
      </c>
      <c r="B182" s="49">
        <v>8</v>
      </c>
      <c r="C182" s="49">
        <v>1</v>
      </c>
      <c r="D182" s="54" t="s">
        <v>194</v>
      </c>
      <c r="E182" s="50">
        <v>240</v>
      </c>
      <c r="F182" s="59">
        <v>0</v>
      </c>
      <c r="G182" s="60">
        <f t="shared" si="13"/>
        <v>127.49</v>
      </c>
      <c r="H182" s="45">
        <v>127.49</v>
      </c>
    </row>
    <row r="183" spans="1:8" s="48" customFormat="1" ht="33.75" x14ac:dyDescent="0.2">
      <c r="A183" s="19" t="s">
        <v>200</v>
      </c>
      <c r="B183" s="49">
        <v>8</v>
      </c>
      <c r="C183" s="49">
        <v>1</v>
      </c>
      <c r="D183" s="56" t="s">
        <v>195</v>
      </c>
      <c r="E183" s="50"/>
      <c r="F183" s="59">
        <v>0</v>
      </c>
      <c r="G183" s="60">
        <f t="shared" ref="G183" si="16">H183-F183</f>
        <v>6.71</v>
      </c>
      <c r="H183" s="45">
        <v>6.71</v>
      </c>
    </row>
    <row r="184" spans="1:8" s="48" customFormat="1" ht="22.5" x14ac:dyDescent="0.2">
      <c r="A184" s="19" t="s">
        <v>76</v>
      </c>
      <c r="B184" s="49">
        <v>8</v>
      </c>
      <c r="C184" s="49">
        <v>1</v>
      </c>
      <c r="D184" s="55" t="s">
        <v>195</v>
      </c>
      <c r="E184" s="50">
        <v>200</v>
      </c>
      <c r="F184" s="59">
        <v>0</v>
      </c>
      <c r="G184" s="60">
        <f t="shared" si="13"/>
        <v>6.71</v>
      </c>
      <c r="H184" s="45">
        <v>6.71</v>
      </c>
    </row>
    <row r="185" spans="1:8" s="48" customFormat="1" ht="22.5" x14ac:dyDescent="0.2">
      <c r="A185" s="19" t="s">
        <v>35</v>
      </c>
      <c r="B185" s="49">
        <v>8</v>
      </c>
      <c r="C185" s="49">
        <v>1</v>
      </c>
      <c r="D185" s="56" t="s">
        <v>195</v>
      </c>
      <c r="E185" s="50">
        <v>240</v>
      </c>
      <c r="F185" s="59">
        <v>0</v>
      </c>
      <c r="G185" s="60">
        <f t="shared" si="13"/>
        <v>6.71</v>
      </c>
      <c r="H185" s="45">
        <v>6.71</v>
      </c>
    </row>
    <row r="186" spans="1:8" ht="11.25" customHeight="1" x14ac:dyDescent="0.2">
      <c r="A186" s="18" t="s">
        <v>58</v>
      </c>
      <c r="B186" s="14">
        <v>8</v>
      </c>
      <c r="C186" s="14">
        <v>1</v>
      </c>
      <c r="D186" s="15" t="s">
        <v>153</v>
      </c>
      <c r="E186" s="16" t="s">
        <v>33</v>
      </c>
      <c r="F186" s="59">
        <f>F187</f>
        <v>18</v>
      </c>
      <c r="G186" s="60">
        <f t="shared" si="13"/>
        <v>0</v>
      </c>
      <c r="H186" s="45">
        <v>18</v>
      </c>
    </row>
    <row r="187" spans="1:8" ht="26.25" customHeight="1" x14ac:dyDescent="0.2">
      <c r="A187" s="18" t="s">
        <v>154</v>
      </c>
      <c r="B187" s="14">
        <v>8</v>
      </c>
      <c r="C187" s="14">
        <v>1</v>
      </c>
      <c r="D187" s="15" t="s">
        <v>155</v>
      </c>
      <c r="E187" s="16" t="s">
        <v>33</v>
      </c>
      <c r="F187" s="59">
        <f>F188</f>
        <v>18</v>
      </c>
      <c r="G187" s="60">
        <f t="shared" si="13"/>
        <v>0</v>
      </c>
      <c r="H187" s="45">
        <v>18</v>
      </c>
    </row>
    <row r="188" spans="1:8" ht="22.5" customHeight="1" x14ac:dyDescent="0.2">
      <c r="A188" s="19" t="s">
        <v>147</v>
      </c>
      <c r="B188" s="14">
        <v>8</v>
      </c>
      <c r="C188" s="14">
        <v>1</v>
      </c>
      <c r="D188" s="37" t="s">
        <v>152</v>
      </c>
      <c r="E188" s="16"/>
      <c r="F188" s="59">
        <f>F189</f>
        <v>18</v>
      </c>
      <c r="G188" s="60">
        <f t="shared" si="13"/>
        <v>0</v>
      </c>
      <c r="H188" s="45">
        <v>18</v>
      </c>
    </row>
    <row r="189" spans="1:8" ht="26.25" customHeight="1" x14ac:dyDescent="0.2">
      <c r="A189" s="19" t="s">
        <v>76</v>
      </c>
      <c r="B189" s="14">
        <v>8</v>
      </c>
      <c r="C189" s="14">
        <v>1</v>
      </c>
      <c r="D189" s="37" t="s">
        <v>152</v>
      </c>
      <c r="E189" s="16">
        <v>200</v>
      </c>
      <c r="F189" s="59">
        <f>F190</f>
        <v>18</v>
      </c>
      <c r="G189" s="60">
        <f t="shared" si="13"/>
        <v>0</v>
      </c>
      <c r="H189" s="45">
        <v>18</v>
      </c>
    </row>
    <row r="190" spans="1:8" ht="26.25" customHeight="1" x14ac:dyDescent="0.2">
      <c r="A190" s="19" t="s">
        <v>35</v>
      </c>
      <c r="B190" s="14">
        <v>8</v>
      </c>
      <c r="C190" s="14">
        <v>1</v>
      </c>
      <c r="D190" s="37" t="s">
        <v>152</v>
      </c>
      <c r="E190" s="16">
        <v>240</v>
      </c>
      <c r="F190" s="59">
        <v>18</v>
      </c>
      <c r="G190" s="60">
        <f t="shared" si="13"/>
        <v>0</v>
      </c>
      <c r="H190" s="45">
        <v>18</v>
      </c>
    </row>
    <row r="191" spans="1:8" ht="11.25" customHeight="1" x14ac:dyDescent="0.2">
      <c r="A191" s="13" t="s">
        <v>24</v>
      </c>
      <c r="B191" s="14">
        <v>11</v>
      </c>
      <c r="C191" s="14">
        <v>0</v>
      </c>
      <c r="D191" s="15" t="s">
        <v>33</v>
      </c>
      <c r="E191" s="16" t="s">
        <v>33</v>
      </c>
      <c r="F191" s="59">
        <f>F192</f>
        <v>6933.1</v>
      </c>
      <c r="G191" s="60">
        <f t="shared" si="13"/>
        <v>0</v>
      </c>
      <c r="H191" s="45">
        <v>6933.1</v>
      </c>
    </row>
    <row r="192" spans="1:8" ht="11.25" customHeight="1" x14ac:dyDescent="0.2">
      <c r="A192" s="13" t="s">
        <v>19</v>
      </c>
      <c r="B192" s="14">
        <v>11</v>
      </c>
      <c r="C192" s="14">
        <v>1</v>
      </c>
      <c r="D192" s="15" t="s">
        <v>33</v>
      </c>
      <c r="E192" s="16" t="s">
        <v>33</v>
      </c>
      <c r="F192" s="59">
        <f>F193</f>
        <v>6933.1</v>
      </c>
      <c r="G192" s="60">
        <f t="shared" si="13"/>
        <v>0</v>
      </c>
      <c r="H192" s="45">
        <v>6933.1</v>
      </c>
    </row>
    <row r="193" spans="1:8" ht="39" customHeight="1" x14ac:dyDescent="0.2">
      <c r="A193" s="18" t="s">
        <v>142</v>
      </c>
      <c r="B193" s="14">
        <v>11</v>
      </c>
      <c r="C193" s="14">
        <v>1</v>
      </c>
      <c r="D193" s="15" t="s">
        <v>141</v>
      </c>
      <c r="E193" s="16" t="s">
        <v>33</v>
      </c>
      <c r="F193" s="59">
        <f>F194</f>
        <v>6933.1</v>
      </c>
      <c r="G193" s="60">
        <f t="shared" si="13"/>
        <v>0</v>
      </c>
      <c r="H193" s="45">
        <v>6933.1</v>
      </c>
    </row>
    <row r="194" spans="1:8" ht="16.5" customHeight="1" x14ac:dyDescent="0.2">
      <c r="A194" s="18" t="s">
        <v>156</v>
      </c>
      <c r="B194" s="14">
        <v>11</v>
      </c>
      <c r="C194" s="14">
        <v>1</v>
      </c>
      <c r="D194" s="15" t="s">
        <v>158</v>
      </c>
      <c r="E194" s="16" t="s">
        <v>33</v>
      </c>
      <c r="F194" s="59">
        <f>F195</f>
        <v>6933.1</v>
      </c>
      <c r="G194" s="60">
        <f t="shared" si="13"/>
        <v>0</v>
      </c>
      <c r="H194" s="45">
        <v>6933.1</v>
      </c>
    </row>
    <row r="195" spans="1:8" ht="31.5" customHeight="1" x14ac:dyDescent="0.2">
      <c r="A195" s="18" t="s">
        <v>157</v>
      </c>
      <c r="B195" s="14">
        <v>11</v>
      </c>
      <c r="C195" s="14">
        <v>1</v>
      </c>
      <c r="D195" s="15" t="s">
        <v>159</v>
      </c>
      <c r="E195" s="16"/>
      <c r="F195" s="59">
        <f>F196</f>
        <v>6933.1</v>
      </c>
      <c r="G195" s="60">
        <f t="shared" si="13"/>
        <v>0</v>
      </c>
      <c r="H195" s="45">
        <v>6933.1</v>
      </c>
    </row>
    <row r="196" spans="1:8" ht="32.25" customHeight="1" x14ac:dyDescent="0.2">
      <c r="A196" s="18" t="s">
        <v>52</v>
      </c>
      <c r="B196" s="14">
        <v>11</v>
      </c>
      <c r="C196" s="14">
        <v>1</v>
      </c>
      <c r="D196" s="15" t="s">
        <v>160</v>
      </c>
      <c r="E196" s="16" t="s">
        <v>33</v>
      </c>
      <c r="F196" s="59">
        <f>F197+F199+F201</f>
        <v>6933.1</v>
      </c>
      <c r="G196" s="60">
        <f t="shared" si="13"/>
        <v>0</v>
      </c>
      <c r="H196" s="45">
        <v>6933.1</v>
      </c>
    </row>
    <row r="197" spans="1:8" ht="45" customHeight="1" x14ac:dyDescent="0.2">
      <c r="A197" s="19" t="s">
        <v>37</v>
      </c>
      <c r="B197" s="14">
        <v>11</v>
      </c>
      <c r="C197" s="14">
        <v>1</v>
      </c>
      <c r="D197" s="15" t="s">
        <v>160</v>
      </c>
      <c r="E197" s="16" t="s">
        <v>38</v>
      </c>
      <c r="F197" s="59">
        <f>F198</f>
        <v>6157.9</v>
      </c>
      <c r="G197" s="60">
        <f t="shared" si="13"/>
        <v>0</v>
      </c>
      <c r="H197" s="45">
        <v>6157.9</v>
      </c>
    </row>
    <row r="198" spans="1:8" x14ac:dyDescent="0.2">
      <c r="A198" s="19" t="s">
        <v>39</v>
      </c>
      <c r="B198" s="14">
        <v>11</v>
      </c>
      <c r="C198" s="14">
        <v>1</v>
      </c>
      <c r="D198" s="15" t="s">
        <v>160</v>
      </c>
      <c r="E198" s="16" t="s">
        <v>40</v>
      </c>
      <c r="F198" s="59">
        <v>6157.9</v>
      </c>
      <c r="G198" s="60">
        <f t="shared" si="13"/>
        <v>0</v>
      </c>
      <c r="H198" s="45">
        <v>6157.9</v>
      </c>
    </row>
    <row r="199" spans="1:8" ht="22.5" customHeight="1" x14ac:dyDescent="0.2">
      <c r="A199" s="19" t="s">
        <v>76</v>
      </c>
      <c r="B199" s="14">
        <v>11</v>
      </c>
      <c r="C199" s="14">
        <v>1</v>
      </c>
      <c r="D199" s="15" t="s">
        <v>160</v>
      </c>
      <c r="E199" s="16" t="s">
        <v>34</v>
      </c>
      <c r="F199" s="59">
        <f>F200</f>
        <v>757.6</v>
      </c>
      <c r="G199" s="60">
        <f t="shared" si="13"/>
        <v>-4.3500000000000227</v>
      </c>
      <c r="H199" s="45">
        <v>753.25</v>
      </c>
    </row>
    <row r="200" spans="1:8" ht="22.5" x14ac:dyDescent="0.2">
      <c r="A200" s="19" t="s">
        <v>35</v>
      </c>
      <c r="B200" s="14">
        <v>11</v>
      </c>
      <c r="C200" s="14">
        <v>1</v>
      </c>
      <c r="D200" s="15" t="s">
        <v>160</v>
      </c>
      <c r="E200" s="16" t="s">
        <v>36</v>
      </c>
      <c r="F200" s="59">
        <v>757.6</v>
      </c>
      <c r="G200" s="60">
        <f t="shared" si="13"/>
        <v>-4.3500000000000227</v>
      </c>
      <c r="H200" s="45">
        <v>753.25</v>
      </c>
    </row>
    <row r="201" spans="1:8" ht="11.25" customHeight="1" x14ac:dyDescent="0.2">
      <c r="A201" s="19" t="s">
        <v>43</v>
      </c>
      <c r="B201" s="14">
        <v>11</v>
      </c>
      <c r="C201" s="14">
        <v>1</v>
      </c>
      <c r="D201" s="15" t="s">
        <v>160</v>
      </c>
      <c r="E201" s="16" t="s">
        <v>44</v>
      </c>
      <c r="F201" s="59">
        <f>F202</f>
        <v>17.600000000000001</v>
      </c>
      <c r="G201" s="60">
        <f t="shared" si="13"/>
        <v>4.3499999999999979</v>
      </c>
      <c r="H201" s="45">
        <v>21.95</v>
      </c>
    </row>
    <row r="202" spans="1:8" x14ac:dyDescent="0.2">
      <c r="A202" s="19" t="s">
        <v>45</v>
      </c>
      <c r="B202" s="14">
        <v>11</v>
      </c>
      <c r="C202" s="14">
        <v>1</v>
      </c>
      <c r="D202" s="15" t="s">
        <v>160</v>
      </c>
      <c r="E202" s="16" t="s">
        <v>46</v>
      </c>
      <c r="F202" s="59">
        <v>17.600000000000001</v>
      </c>
      <c r="G202" s="60">
        <f t="shared" si="13"/>
        <v>4.3499999999999979</v>
      </c>
      <c r="H202" s="45">
        <v>21.95</v>
      </c>
    </row>
    <row r="203" spans="1:8" ht="12" thickBot="1" x14ac:dyDescent="0.25">
      <c r="A203" s="22"/>
      <c r="B203" s="23"/>
      <c r="C203" s="23"/>
      <c r="D203" s="24"/>
      <c r="E203" s="25" t="s">
        <v>71</v>
      </c>
      <c r="F203" s="26">
        <f>F8+F70+F79+F109+F139+F166+F191</f>
        <v>33052.21</v>
      </c>
      <c r="G203" s="33">
        <f>H203-F203</f>
        <v>-200</v>
      </c>
      <c r="H203" s="57">
        <v>32852.21</v>
      </c>
    </row>
    <row r="204" spans="1:8" ht="11.25" customHeight="1" x14ac:dyDescent="0.2">
      <c r="F204" s="27"/>
      <c r="G204" s="47"/>
      <c r="H204" s="47"/>
    </row>
    <row r="205" spans="1:8" x14ac:dyDescent="0.2">
      <c r="F205" s="28"/>
      <c r="H205" s="47"/>
    </row>
    <row r="207" spans="1:8" s="6" customFormat="1" x14ac:dyDescent="0.2">
      <c r="A207" s="2"/>
      <c r="B207" s="3"/>
      <c r="C207" s="3"/>
      <c r="D207" s="4"/>
      <c r="E207" s="5"/>
      <c r="F207" s="28"/>
      <c r="G207" s="5"/>
      <c r="H207" s="5"/>
    </row>
    <row r="210" spans="8:8" x14ac:dyDescent="0.2">
      <c r="H210" s="108"/>
    </row>
  </sheetData>
  <autoFilter ref="A7:F204"/>
  <mergeCells count="4">
    <mergeCell ref="E3:F3"/>
    <mergeCell ref="G3:H3"/>
    <mergeCell ref="A4:H4"/>
    <mergeCell ref="G1:H1"/>
  </mergeCells>
  <pageMargins left="0" right="0" top="0" bottom="0" header="0" footer="0"/>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1"/>
  <sheetViews>
    <sheetView zoomScaleNormal="100" workbookViewId="0">
      <selection activeCell="E1" sqref="E1:F1"/>
    </sheetView>
  </sheetViews>
  <sheetFormatPr defaultRowHeight="11.25" x14ac:dyDescent="0.2"/>
  <cols>
    <col min="1" max="1" width="55.140625" style="2" customWidth="1"/>
    <col min="2" max="2" width="18.42578125" style="3" customWidth="1"/>
    <col min="3" max="3" width="7.140625" style="5" customWidth="1"/>
    <col min="4" max="4" width="16.28515625" style="3" customWidth="1"/>
    <col min="5" max="5" width="9.140625" style="5"/>
    <col min="6" max="6" width="12" style="5" customWidth="1"/>
    <col min="7" max="16384" width="9.140625" style="5"/>
  </cols>
  <sheetData>
    <row r="1" spans="1:6" s="48" customFormat="1" ht="66.75" customHeight="1" x14ac:dyDescent="0.2">
      <c r="A1" s="2"/>
      <c r="B1" s="47"/>
      <c r="D1" s="47"/>
      <c r="E1" s="151" t="s">
        <v>312</v>
      </c>
      <c r="F1" s="151"/>
    </row>
    <row r="2" spans="1:6" s="48" customFormat="1" x14ac:dyDescent="0.2">
      <c r="A2" s="2"/>
      <c r="B2" s="47"/>
      <c r="D2" s="47"/>
    </row>
    <row r="3" spans="1:6" ht="59.25" customHeight="1" x14ac:dyDescent="0.2">
      <c r="C3" s="151"/>
      <c r="D3" s="151"/>
      <c r="E3" s="151" t="s">
        <v>203</v>
      </c>
      <c r="F3" s="151"/>
    </row>
    <row r="4" spans="1:6" ht="30" customHeight="1" x14ac:dyDescent="0.2">
      <c r="A4" s="152" t="s">
        <v>182</v>
      </c>
      <c r="B4" s="152"/>
      <c r="C4" s="152"/>
      <c r="D4" s="152"/>
      <c r="E4" s="152"/>
      <c r="F4" s="152"/>
    </row>
    <row r="5" spans="1:6" x14ac:dyDescent="0.2">
      <c r="A5" s="152"/>
      <c r="B5" s="152"/>
      <c r="C5" s="152"/>
      <c r="D5" s="152"/>
      <c r="E5" s="152"/>
      <c r="F5" s="152"/>
    </row>
    <row r="6" spans="1:6" x14ac:dyDescent="0.2">
      <c r="F6" s="3" t="s">
        <v>90</v>
      </c>
    </row>
    <row r="7" spans="1:6" ht="81.75" customHeight="1" x14ac:dyDescent="0.2">
      <c r="A7" s="7" t="s">
        <v>0</v>
      </c>
      <c r="B7" s="7" t="s">
        <v>3</v>
      </c>
      <c r="C7" s="7" t="s">
        <v>4</v>
      </c>
      <c r="D7" s="46" t="s">
        <v>193</v>
      </c>
      <c r="E7" s="52" t="s">
        <v>191</v>
      </c>
      <c r="F7" s="46" t="s">
        <v>192</v>
      </c>
    </row>
    <row r="8" spans="1:6" ht="18" customHeight="1" x14ac:dyDescent="0.2">
      <c r="A8" s="18" t="s">
        <v>50</v>
      </c>
      <c r="B8" s="15" t="s">
        <v>84</v>
      </c>
      <c r="C8" s="39"/>
      <c r="D8" s="35">
        <f>D9+D18</f>
        <v>505.8</v>
      </c>
      <c r="E8" s="126">
        <f t="shared" ref="E8:F8" si="0">E9+E18</f>
        <v>0</v>
      </c>
      <c r="F8" s="35">
        <f t="shared" si="0"/>
        <v>505.8</v>
      </c>
    </row>
    <row r="9" spans="1:6" ht="24" customHeight="1" x14ac:dyDescent="0.2">
      <c r="A9" s="18" t="s">
        <v>74</v>
      </c>
      <c r="B9" s="15" t="s">
        <v>77</v>
      </c>
      <c r="C9" s="16" t="s">
        <v>33</v>
      </c>
      <c r="D9" s="35">
        <f>D10+D13</f>
        <v>485.5</v>
      </c>
      <c r="E9" s="126">
        <f t="shared" ref="E9:F9" si="1">E10+E13</f>
        <v>0</v>
      </c>
      <c r="F9" s="35">
        <f t="shared" si="1"/>
        <v>485.5</v>
      </c>
    </row>
    <row r="10" spans="1:6" ht="18" customHeight="1" x14ac:dyDescent="0.2">
      <c r="A10" s="18" t="s">
        <v>91</v>
      </c>
      <c r="B10" s="15" t="s">
        <v>102</v>
      </c>
      <c r="C10" s="16"/>
      <c r="D10" s="35">
        <f>D11</f>
        <v>50</v>
      </c>
      <c r="E10" s="126">
        <f t="shared" ref="E10:F11" si="2">E11</f>
        <v>0</v>
      </c>
      <c r="F10" s="35">
        <f t="shared" si="2"/>
        <v>50</v>
      </c>
    </row>
    <row r="11" spans="1:6" ht="18" customHeight="1" x14ac:dyDescent="0.2">
      <c r="A11" s="19" t="s">
        <v>43</v>
      </c>
      <c r="B11" s="15" t="s">
        <v>102</v>
      </c>
      <c r="C11" s="16" t="s">
        <v>44</v>
      </c>
      <c r="D11" s="35">
        <f>D12</f>
        <v>50</v>
      </c>
      <c r="E11" s="126">
        <f t="shared" si="2"/>
        <v>0</v>
      </c>
      <c r="F11" s="35">
        <f t="shared" si="2"/>
        <v>50</v>
      </c>
    </row>
    <row r="12" spans="1:6" ht="18" customHeight="1" x14ac:dyDescent="0.2">
      <c r="A12" s="19" t="s">
        <v>28</v>
      </c>
      <c r="B12" s="15" t="s">
        <v>102</v>
      </c>
      <c r="C12" s="16" t="s">
        <v>22</v>
      </c>
      <c r="D12" s="35">
        <v>50</v>
      </c>
      <c r="E12" s="62">
        <v>0</v>
      </c>
      <c r="F12" s="45">
        <f>D12+E12</f>
        <v>50</v>
      </c>
    </row>
    <row r="13" spans="1:6" ht="31.5" customHeight="1" x14ac:dyDescent="0.2">
      <c r="A13" s="18" t="s">
        <v>55</v>
      </c>
      <c r="B13" s="15" t="s">
        <v>177</v>
      </c>
      <c r="C13" s="16" t="s">
        <v>33</v>
      </c>
      <c r="D13" s="17">
        <f>D14+D16</f>
        <v>435.5</v>
      </c>
      <c r="E13" s="75">
        <f t="shared" ref="E13:F13" si="3">E14+E16</f>
        <v>0</v>
      </c>
      <c r="F13" s="51">
        <f t="shared" si="3"/>
        <v>435.5</v>
      </c>
    </row>
    <row r="14" spans="1:6" ht="48" customHeight="1" x14ac:dyDescent="0.2">
      <c r="A14" s="19" t="s">
        <v>37</v>
      </c>
      <c r="B14" s="15">
        <v>5000151180</v>
      </c>
      <c r="C14" s="16" t="s">
        <v>38</v>
      </c>
      <c r="D14" s="17">
        <f t="shared" ref="D14:F14" si="4">D15</f>
        <v>320</v>
      </c>
      <c r="E14" s="75">
        <f t="shared" si="4"/>
        <v>0</v>
      </c>
      <c r="F14" s="51">
        <f t="shared" si="4"/>
        <v>320</v>
      </c>
    </row>
    <row r="15" spans="1:6" ht="18" customHeight="1" x14ac:dyDescent="0.2">
      <c r="A15" s="19" t="s">
        <v>41</v>
      </c>
      <c r="B15" s="15">
        <v>5000151180</v>
      </c>
      <c r="C15" s="16" t="s">
        <v>42</v>
      </c>
      <c r="D15" s="17">
        <v>320</v>
      </c>
      <c r="E15" s="62">
        <v>0</v>
      </c>
      <c r="F15" s="45">
        <f>D15+E15</f>
        <v>320</v>
      </c>
    </row>
    <row r="16" spans="1:6" ht="20.25" customHeight="1" x14ac:dyDescent="0.2">
      <c r="A16" s="19" t="s">
        <v>76</v>
      </c>
      <c r="B16" s="15">
        <v>5000151180</v>
      </c>
      <c r="C16" s="16">
        <v>200</v>
      </c>
      <c r="D16" s="17">
        <f>D17</f>
        <v>115.5</v>
      </c>
      <c r="E16" s="75">
        <f t="shared" ref="E16:F16" si="5">E17</f>
        <v>0</v>
      </c>
      <c r="F16" s="51">
        <f t="shared" si="5"/>
        <v>115.5</v>
      </c>
    </row>
    <row r="17" spans="1:6" ht="26.25" customHeight="1" x14ac:dyDescent="0.2">
      <c r="A17" s="19" t="s">
        <v>35</v>
      </c>
      <c r="B17" s="15">
        <v>5000151180</v>
      </c>
      <c r="C17" s="16">
        <v>240</v>
      </c>
      <c r="D17" s="17">
        <v>115.5</v>
      </c>
      <c r="E17" s="62">
        <v>0</v>
      </c>
      <c r="F17" s="45">
        <f>D17+E17</f>
        <v>115.5</v>
      </c>
    </row>
    <row r="18" spans="1:6" ht="26.25" customHeight="1" x14ac:dyDescent="0.2">
      <c r="A18" s="18" t="s">
        <v>178</v>
      </c>
      <c r="B18" s="15" t="s">
        <v>99</v>
      </c>
      <c r="C18" s="16"/>
      <c r="D18" s="17">
        <f>D19</f>
        <v>20.3</v>
      </c>
      <c r="E18" s="75">
        <f t="shared" ref="E18:F18" si="6">E19</f>
        <v>0</v>
      </c>
      <c r="F18" s="51">
        <f t="shared" si="6"/>
        <v>20.3</v>
      </c>
    </row>
    <row r="19" spans="1:6" ht="51.75" customHeight="1" x14ac:dyDescent="0.2">
      <c r="A19" s="19" t="s">
        <v>62</v>
      </c>
      <c r="B19" s="15" t="s">
        <v>100</v>
      </c>
      <c r="C19" s="16"/>
      <c r="D19" s="17">
        <f t="shared" ref="D19:F20" si="7">D20</f>
        <v>20.3</v>
      </c>
      <c r="E19" s="75">
        <f t="shared" si="7"/>
        <v>0</v>
      </c>
      <c r="F19" s="51">
        <f t="shared" si="7"/>
        <v>20.3</v>
      </c>
    </row>
    <row r="20" spans="1:6" ht="26.25" customHeight="1" x14ac:dyDescent="0.2">
      <c r="A20" s="19" t="s">
        <v>49</v>
      </c>
      <c r="B20" s="15" t="s">
        <v>100</v>
      </c>
      <c r="C20" s="16">
        <v>500</v>
      </c>
      <c r="D20" s="17">
        <f t="shared" si="7"/>
        <v>20.3</v>
      </c>
      <c r="E20" s="75">
        <f t="shared" si="7"/>
        <v>0</v>
      </c>
      <c r="F20" s="51">
        <f t="shared" si="7"/>
        <v>20.3</v>
      </c>
    </row>
    <row r="21" spans="1:6" ht="26.25" customHeight="1" x14ac:dyDescent="0.2">
      <c r="A21" s="19" t="s">
        <v>32</v>
      </c>
      <c r="B21" s="15" t="s">
        <v>100</v>
      </c>
      <c r="C21" s="16">
        <v>540</v>
      </c>
      <c r="D21" s="17">
        <v>20.3</v>
      </c>
      <c r="E21" s="62">
        <v>0</v>
      </c>
      <c r="F21" s="45">
        <f>D21+E21</f>
        <v>20.3</v>
      </c>
    </row>
    <row r="22" spans="1:6" ht="42" customHeight="1" x14ac:dyDescent="0.2">
      <c r="A22" s="18" t="s">
        <v>72</v>
      </c>
      <c r="B22" s="15" t="s">
        <v>94</v>
      </c>
      <c r="C22" s="16" t="s">
        <v>33</v>
      </c>
      <c r="D22" s="75">
        <f>D35+D42+D45+D48+D52+D57+D60</f>
        <v>18095.510000000002</v>
      </c>
      <c r="E22" s="75">
        <f>F22-D22</f>
        <v>-1.8000000000029104E-2</v>
      </c>
      <c r="F22" s="75">
        <f>F35+F42+F45+F48+F52+F57+F60</f>
        <v>18095.492000000002</v>
      </c>
    </row>
    <row r="23" spans="1:6" ht="55.5" customHeight="1" x14ac:dyDescent="0.2">
      <c r="A23" s="19" t="s">
        <v>188</v>
      </c>
      <c r="B23" s="15" t="s">
        <v>162</v>
      </c>
      <c r="C23" s="39"/>
      <c r="D23" s="149">
        <f>D110+D119+D124</f>
        <v>89</v>
      </c>
      <c r="E23" s="149">
        <f t="shared" ref="E23" si="8">E110+E119+E124</f>
        <v>0</v>
      </c>
      <c r="F23" s="149">
        <f>F110+F119+F124</f>
        <v>89</v>
      </c>
    </row>
    <row r="24" spans="1:6" ht="34.5" customHeight="1" x14ac:dyDescent="0.2">
      <c r="A24" s="19" t="s">
        <v>173</v>
      </c>
      <c r="B24" s="38">
        <v>7500000000</v>
      </c>
      <c r="C24" s="16"/>
      <c r="D24" s="75">
        <f>D25+D30</f>
        <v>2</v>
      </c>
      <c r="E24" s="75">
        <f t="shared" ref="E24:F26" si="9">E25</f>
        <v>0</v>
      </c>
      <c r="F24" s="75">
        <f>F25+F30</f>
        <v>2</v>
      </c>
    </row>
    <row r="25" spans="1:6" ht="27" customHeight="1" x14ac:dyDescent="0.2">
      <c r="A25" s="19" t="s">
        <v>54</v>
      </c>
      <c r="B25" s="38">
        <v>7510199990</v>
      </c>
      <c r="C25" s="16"/>
      <c r="D25" s="17">
        <f>D26</f>
        <v>1</v>
      </c>
      <c r="E25" s="75">
        <f t="shared" si="9"/>
        <v>0</v>
      </c>
      <c r="F25" s="51">
        <f t="shared" si="9"/>
        <v>1</v>
      </c>
    </row>
    <row r="26" spans="1:6" ht="33" customHeight="1" x14ac:dyDescent="0.2">
      <c r="A26" s="19" t="s">
        <v>76</v>
      </c>
      <c r="B26" s="38">
        <v>7510199990</v>
      </c>
      <c r="C26" s="16">
        <v>200</v>
      </c>
      <c r="D26" s="17">
        <f>D27</f>
        <v>1</v>
      </c>
      <c r="E26" s="75">
        <f t="shared" si="9"/>
        <v>0</v>
      </c>
      <c r="F26" s="51">
        <f t="shared" si="9"/>
        <v>1</v>
      </c>
    </row>
    <row r="27" spans="1:6" ht="19.5" customHeight="1" x14ac:dyDescent="0.2">
      <c r="A27" s="19" t="s">
        <v>35</v>
      </c>
      <c r="B27" s="38">
        <v>7510199990</v>
      </c>
      <c r="C27" s="16">
        <v>240</v>
      </c>
      <c r="D27" s="17">
        <v>1</v>
      </c>
      <c r="E27" s="62">
        <v>0</v>
      </c>
      <c r="F27" s="45">
        <f>D27+E27</f>
        <v>1</v>
      </c>
    </row>
    <row r="28" spans="1:6" ht="43.5" customHeight="1" x14ac:dyDescent="0.2">
      <c r="A28" s="19" t="s">
        <v>174</v>
      </c>
      <c r="B28" s="38">
        <v>7510000000</v>
      </c>
      <c r="C28" s="16"/>
      <c r="D28" s="75">
        <f t="shared" ref="D28:F31" si="10">D29</f>
        <v>1</v>
      </c>
      <c r="E28" s="75">
        <f t="shared" si="10"/>
        <v>0</v>
      </c>
      <c r="F28" s="75">
        <f t="shared" si="10"/>
        <v>1</v>
      </c>
    </row>
    <row r="29" spans="1:6" ht="34.5" customHeight="1" x14ac:dyDescent="0.2">
      <c r="A29" s="19" t="s">
        <v>64</v>
      </c>
      <c r="B29" s="38">
        <v>7510100000</v>
      </c>
      <c r="C29" s="16"/>
      <c r="D29" s="75">
        <f t="shared" si="10"/>
        <v>1</v>
      </c>
      <c r="E29" s="75">
        <f t="shared" si="10"/>
        <v>0</v>
      </c>
      <c r="F29" s="75">
        <f t="shared" si="10"/>
        <v>1</v>
      </c>
    </row>
    <row r="30" spans="1:6" ht="25.5" customHeight="1" x14ac:dyDescent="0.2">
      <c r="A30" s="19" t="s">
        <v>54</v>
      </c>
      <c r="B30" s="38">
        <v>7520199990</v>
      </c>
      <c r="C30" s="16"/>
      <c r="D30" s="17">
        <f t="shared" si="10"/>
        <v>1</v>
      </c>
      <c r="E30" s="75">
        <f t="shared" si="10"/>
        <v>0</v>
      </c>
      <c r="F30" s="51">
        <f t="shared" si="10"/>
        <v>1</v>
      </c>
    </row>
    <row r="31" spans="1:6" ht="28.5" customHeight="1" x14ac:dyDescent="0.2">
      <c r="A31" s="19" t="s">
        <v>76</v>
      </c>
      <c r="B31" s="38">
        <v>7520199990</v>
      </c>
      <c r="C31" s="16">
        <v>200</v>
      </c>
      <c r="D31" s="17">
        <f t="shared" si="10"/>
        <v>1</v>
      </c>
      <c r="E31" s="75">
        <f t="shared" si="10"/>
        <v>0</v>
      </c>
      <c r="F31" s="51">
        <f t="shared" si="10"/>
        <v>1</v>
      </c>
    </row>
    <row r="32" spans="1:6" ht="35.25" customHeight="1" x14ac:dyDescent="0.2">
      <c r="A32" s="19" t="s">
        <v>35</v>
      </c>
      <c r="B32" s="38">
        <v>7520199990</v>
      </c>
      <c r="C32" s="16">
        <v>240</v>
      </c>
      <c r="D32" s="17">
        <v>1</v>
      </c>
      <c r="E32" s="62">
        <v>0</v>
      </c>
      <c r="F32" s="62">
        <f>D32+E32</f>
        <v>1</v>
      </c>
    </row>
    <row r="33" spans="1:6" ht="21" customHeight="1" x14ac:dyDescent="0.2">
      <c r="A33" s="19" t="s">
        <v>175</v>
      </c>
      <c r="B33" s="38">
        <v>7520000000</v>
      </c>
      <c r="C33" s="50"/>
      <c r="D33" s="75">
        <f>D34</f>
        <v>4868.29</v>
      </c>
      <c r="E33" s="128">
        <v>0</v>
      </c>
      <c r="F33" s="128">
        <f>F34+F65</f>
        <v>36455.084000000003</v>
      </c>
    </row>
    <row r="34" spans="1:6" ht="30.75" customHeight="1" x14ac:dyDescent="0.2">
      <c r="A34" s="19" t="s">
        <v>176</v>
      </c>
      <c r="B34" s="38">
        <v>7520100000</v>
      </c>
      <c r="C34" s="16"/>
      <c r="D34" s="75">
        <f>D35</f>
        <v>4868.29</v>
      </c>
      <c r="E34" s="75">
        <v>0</v>
      </c>
      <c r="F34" s="75">
        <f>F35+F42+F45+F48+F57+F52+F60</f>
        <v>18095.492000000002</v>
      </c>
    </row>
    <row r="35" spans="1:6" ht="29.25" customHeight="1" x14ac:dyDescent="0.2">
      <c r="A35" s="18" t="s">
        <v>54</v>
      </c>
      <c r="B35" s="15" t="s">
        <v>104</v>
      </c>
      <c r="C35" s="16"/>
      <c r="D35" s="51">
        <f>D36+D38+D40</f>
        <v>4868.29</v>
      </c>
      <c r="E35" s="75">
        <f>E38+E36+E40</f>
        <v>0</v>
      </c>
      <c r="F35" s="51">
        <f>F38+F36+F40</f>
        <v>4868.29</v>
      </c>
    </row>
    <row r="36" spans="1:6" ht="49.5" customHeight="1" x14ac:dyDescent="0.2">
      <c r="A36" s="19" t="s">
        <v>37</v>
      </c>
      <c r="B36" s="15" t="s">
        <v>104</v>
      </c>
      <c r="C36" s="16" t="s">
        <v>38</v>
      </c>
      <c r="D36" s="51">
        <f>D37</f>
        <v>4688</v>
      </c>
      <c r="E36" s="75">
        <f>E37</f>
        <v>-1</v>
      </c>
      <c r="F36" s="51">
        <f>F37</f>
        <v>4687</v>
      </c>
    </row>
    <row r="37" spans="1:6" ht="18" customHeight="1" x14ac:dyDescent="0.2">
      <c r="A37" s="19" t="s">
        <v>39</v>
      </c>
      <c r="B37" s="15" t="s">
        <v>104</v>
      </c>
      <c r="C37" s="16" t="s">
        <v>40</v>
      </c>
      <c r="D37" s="51">
        <v>4688</v>
      </c>
      <c r="E37" s="62">
        <v>-1</v>
      </c>
      <c r="F37" s="45">
        <f>D37+E37</f>
        <v>4687</v>
      </c>
    </row>
    <row r="38" spans="1:6" ht="23.25" customHeight="1" x14ac:dyDescent="0.2">
      <c r="A38" s="19" t="s">
        <v>76</v>
      </c>
      <c r="B38" s="15" t="s">
        <v>104</v>
      </c>
      <c r="C38" s="16" t="s">
        <v>34</v>
      </c>
      <c r="D38" s="51">
        <f>D39</f>
        <v>123.69</v>
      </c>
      <c r="E38" s="75">
        <f>E39</f>
        <v>0</v>
      </c>
      <c r="F38" s="51">
        <f>F39</f>
        <v>123.69</v>
      </c>
    </row>
    <row r="39" spans="1:6" ht="22.5" customHeight="1" x14ac:dyDescent="0.2">
      <c r="A39" s="19" t="s">
        <v>35</v>
      </c>
      <c r="B39" s="15" t="s">
        <v>104</v>
      </c>
      <c r="C39" s="16" t="s">
        <v>36</v>
      </c>
      <c r="D39" s="51">
        <v>123.69</v>
      </c>
      <c r="E39" s="62">
        <v>0</v>
      </c>
      <c r="F39" s="45">
        <f>D39+E39</f>
        <v>123.69</v>
      </c>
    </row>
    <row r="40" spans="1:6" ht="18" customHeight="1" x14ac:dyDescent="0.2">
      <c r="A40" s="19" t="s">
        <v>43</v>
      </c>
      <c r="B40" s="15" t="s">
        <v>104</v>
      </c>
      <c r="C40" s="16" t="s">
        <v>44</v>
      </c>
      <c r="D40" s="51">
        <f>D41</f>
        <v>56.6</v>
      </c>
      <c r="E40" s="75">
        <f>E41</f>
        <v>1</v>
      </c>
      <c r="F40" s="51">
        <f>F41</f>
        <v>57.6</v>
      </c>
    </row>
    <row r="41" spans="1:6" ht="18" customHeight="1" x14ac:dyDescent="0.2">
      <c r="A41" s="19" t="s">
        <v>45</v>
      </c>
      <c r="B41" s="15" t="s">
        <v>104</v>
      </c>
      <c r="C41" s="16" t="s">
        <v>46</v>
      </c>
      <c r="D41" s="51">
        <v>56.6</v>
      </c>
      <c r="E41" s="62">
        <v>1</v>
      </c>
      <c r="F41" s="45">
        <f>D41+E41</f>
        <v>57.6</v>
      </c>
    </row>
    <row r="42" spans="1:6" ht="18" customHeight="1" x14ac:dyDescent="0.2">
      <c r="A42" s="18" t="s">
        <v>51</v>
      </c>
      <c r="B42" s="15" t="s">
        <v>95</v>
      </c>
      <c r="C42" s="16" t="s">
        <v>33</v>
      </c>
      <c r="D42" s="51">
        <f t="shared" ref="D42:F43" si="11">D43</f>
        <v>1875</v>
      </c>
      <c r="E42" s="75">
        <f t="shared" si="11"/>
        <v>0</v>
      </c>
      <c r="F42" s="51">
        <f t="shared" si="11"/>
        <v>1875</v>
      </c>
    </row>
    <row r="43" spans="1:6" ht="50.25" customHeight="1" x14ac:dyDescent="0.2">
      <c r="A43" s="19" t="s">
        <v>37</v>
      </c>
      <c r="B43" s="15" t="s">
        <v>95</v>
      </c>
      <c r="C43" s="16" t="s">
        <v>38</v>
      </c>
      <c r="D43" s="51">
        <f t="shared" si="11"/>
        <v>1875</v>
      </c>
      <c r="E43" s="75">
        <f t="shared" si="11"/>
        <v>0</v>
      </c>
      <c r="F43" s="51">
        <f t="shared" si="11"/>
        <v>1875</v>
      </c>
    </row>
    <row r="44" spans="1:6" ht="22.5" customHeight="1" x14ac:dyDescent="0.2">
      <c r="A44" s="19" t="s">
        <v>41</v>
      </c>
      <c r="B44" s="15" t="s">
        <v>95</v>
      </c>
      <c r="C44" s="16" t="s">
        <v>42</v>
      </c>
      <c r="D44" s="51">
        <v>1875</v>
      </c>
      <c r="E44" s="62">
        <v>0</v>
      </c>
      <c r="F44" s="45">
        <f>D44+E44</f>
        <v>1875</v>
      </c>
    </row>
    <row r="45" spans="1:6" ht="18" customHeight="1" x14ac:dyDescent="0.2">
      <c r="A45" s="18" t="s">
        <v>25</v>
      </c>
      <c r="B45" s="15" t="s">
        <v>97</v>
      </c>
      <c r="C45" s="16" t="s">
        <v>33</v>
      </c>
      <c r="D45" s="51">
        <f t="shared" ref="D45:F46" si="12">D46</f>
        <v>10441</v>
      </c>
      <c r="E45" s="75">
        <f t="shared" si="12"/>
        <v>-4.8179999999999996</v>
      </c>
      <c r="F45" s="51">
        <f t="shared" si="12"/>
        <v>10436.182000000001</v>
      </c>
    </row>
    <row r="46" spans="1:6" ht="43.5" customHeight="1" x14ac:dyDescent="0.2">
      <c r="A46" s="19" t="s">
        <v>37</v>
      </c>
      <c r="B46" s="15" t="s">
        <v>97</v>
      </c>
      <c r="C46" s="16" t="s">
        <v>38</v>
      </c>
      <c r="D46" s="51">
        <f t="shared" si="12"/>
        <v>10441</v>
      </c>
      <c r="E46" s="75">
        <f t="shared" si="12"/>
        <v>-4.8179999999999996</v>
      </c>
      <c r="F46" s="51">
        <f t="shared" si="12"/>
        <v>10436.182000000001</v>
      </c>
    </row>
    <row r="47" spans="1:6" ht="21.75" customHeight="1" x14ac:dyDescent="0.2">
      <c r="A47" s="19" t="s">
        <v>41</v>
      </c>
      <c r="B47" s="15" t="s">
        <v>97</v>
      </c>
      <c r="C47" s="16" t="s">
        <v>42</v>
      </c>
      <c r="D47" s="51">
        <v>10441</v>
      </c>
      <c r="E47" s="62">
        <v>-4.8179999999999996</v>
      </c>
      <c r="F47" s="45">
        <f>D47+E47</f>
        <v>10436.182000000001</v>
      </c>
    </row>
    <row r="48" spans="1:6" ht="18" customHeight="1" x14ac:dyDescent="0.2">
      <c r="A48" s="1" t="s">
        <v>53</v>
      </c>
      <c r="B48" s="15" t="s">
        <v>103</v>
      </c>
      <c r="C48" s="16"/>
      <c r="D48" s="51">
        <f>D49</f>
        <v>47.4</v>
      </c>
      <c r="E48" s="75">
        <f>E49</f>
        <v>4.8000000000000043</v>
      </c>
      <c r="F48" s="51">
        <f>F49</f>
        <v>52.2</v>
      </c>
    </row>
    <row r="49" spans="1:6" ht="18" customHeight="1" x14ac:dyDescent="0.2">
      <c r="A49" s="19" t="s">
        <v>43</v>
      </c>
      <c r="B49" s="15" t="s">
        <v>103</v>
      </c>
      <c r="C49" s="16" t="s">
        <v>44</v>
      </c>
      <c r="D49" s="51">
        <f>D51</f>
        <v>47.4</v>
      </c>
      <c r="E49" s="75">
        <f>F49-D49</f>
        <v>4.8000000000000043</v>
      </c>
      <c r="F49" s="51">
        <f>F51+F50</f>
        <v>52.2</v>
      </c>
    </row>
    <row r="50" spans="1:6" s="48" customFormat="1" ht="18" customHeight="1" x14ac:dyDescent="0.2">
      <c r="A50" s="19" t="s">
        <v>307</v>
      </c>
      <c r="B50" s="15" t="s">
        <v>103</v>
      </c>
      <c r="C50" s="50">
        <v>830</v>
      </c>
      <c r="D50" s="51">
        <v>0</v>
      </c>
      <c r="E50" s="75">
        <v>2.7</v>
      </c>
      <c r="F50" s="51">
        <v>2.7</v>
      </c>
    </row>
    <row r="51" spans="1:6" ht="21" customHeight="1" x14ac:dyDescent="0.2">
      <c r="A51" s="19" t="s">
        <v>45</v>
      </c>
      <c r="B51" s="15" t="s">
        <v>103</v>
      </c>
      <c r="C51" s="16" t="s">
        <v>46</v>
      </c>
      <c r="D51" s="51">
        <v>47.4</v>
      </c>
      <c r="E51" s="62">
        <f>F51-D51</f>
        <v>2.1000000000000014</v>
      </c>
      <c r="F51" s="45">
        <v>49.5</v>
      </c>
    </row>
    <row r="52" spans="1:6" ht="51" customHeight="1" x14ac:dyDescent="0.2">
      <c r="A52" s="19" t="s">
        <v>186</v>
      </c>
      <c r="B52" s="36">
        <v>7700182671</v>
      </c>
      <c r="C52" s="16"/>
      <c r="D52" s="51">
        <f>D53</f>
        <v>830.32</v>
      </c>
      <c r="E52" s="75">
        <f>E53+E55</f>
        <v>0</v>
      </c>
      <c r="F52" s="51">
        <f>D52+E52</f>
        <v>830.32</v>
      </c>
    </row>
    <row r="53" spans="1:6" ht="28.5" customHeight="1" x14ac:dyDescent="0.2">
      <c r="A53" s="19" t="s">
        <v>76</v>
      </c>
      <c r="B53" s="36">
        <v>7700182671</v>
      </c>
      <c r="C53" s="16" t="s">
        <v>34</v>
      </c>
      <c r="D53" s="51">
        <f>D54</f>
        <v>830.32</v>
      </c>
      <c r="E53" s="75">
        <v>-830.3</v>
      </c>
      <c r="F53" s="51">
        <f>F54</f>
        <v>2.0000000000095497E-2</v>
      </c>
    </row>
    <row r="54" spans="1:6" ht="26.25" customHeight="1" x14ac:dyDescent="0.2">
      <c r="A54" s="19" t="s">
        <v>35</v>
      </c>
      <c r="B54" s="36">
        <v>7700182671</v>
      </c>
      <c r="C54" s="16" t="s">
        <v>36</v>
      </c>
      <c r="D54" s="51">
        <v>830.32</v>
      </c>
      <c r="E54" s="62">
        <v>-830.3</v>
      </c>
      <c r="F54" s="45">
        <f>D54+E54</f>
        <v>2.0000000000095497E-2</v>
      </c>
    </row>
    <row r="55" spans="1:6" s="48" customFormat="1" ht="26.25" customHeight="1" x14ac:dyDescent="0.2">
      <c r="A55" s="19" t="s">
        <v>49</v>
      </c>
      <c r="B55" s="36">
        <v>7700182671</v>
      </c>
      <c r="C55" s="50">
        <v>500</v>
      </c>
      <c r="D55" s="51">
        <v>0</v>
      </c>
      <c r="E55" s="62">
        <v>830.3</v>
      </c>
      <c r="F55" s="45">
        <f>D55+E55</f>
        <v>830.3</v>
      </c>
    </row>
    <row r="56" spans="1:6" s="48" customFormat="1" ht="26.25" customHeight="1" x14ac:dyDescent="0.2">
      <c r="A56" s="19" t="s">
        <v>32</v>
      </c>
      <c r="B56" s="36">
        <v>7700182671</v>
      </c>
      <c r="C56" s="50">
        <v>540</v>
      </c>
      <c r="D56" s="51">
        <v>0</v>
      </c>
      <c r="E56" s="62">
        <v>830.3</v>
      </c>
      <c r="F56" s="45">
        <f>D56+E56</f>
        <v>830.3</v>
      </c>
    </row>
    <row r="57" spans="1:6" ht="46.5" customHeight="1" x14ac:dyDescent="0.2">
      <c r="A57" s="19" t="s">
        <v>62</v>
      </c>
      <c r="B57" s="15" t="s">
        <v>98</v>
      </c>
      <c r="C57" s="16"/>
      <c r="D57" s="51">
        <f t="shared" ref="D57:F58" si="13">D58</f>
        <v>7.8</v>
      </c>
      <c r="E57" s="75">
        <f t="shared" si="13"/>
        <v>0</v>
      </c>
      <c r="F57" s="51">
        <f t="shared" si="13"/>
        <v>7.8</v>
      </c>
    </row>
    <row r="58" spans="1:6" ht="18" customHeight="1" x14ac:dyDescent="0.2">
      <c r="A58" s="19" t="s">
        <v>49</v>
      </c>
      <c r="B58" s="15" t="s">
        <v>98</v>
      </c>
      <c r="C58" s="16">
        <v>500</v>
      </c>
      <c r="D58" s="51">
        <f t="shared" si="13"/>
        <v>7.8</v>
      </c>
      <c r="E58" s="75">
        <f t="shared" si="13"/>
        <v>0</v>
      </c>
      <c r="F58" s="51">
        <f t="shared" si="13"/>
        <v>7.8</v>
      </c>
    </row>
    <row r="59" spans="1:6" ht="18" customHeight="1" x14ac:dyDescent="0.2">
      <c r="A59" s="19" t="s">
        <v>32</v>
      </c>
      <c r="B59" s="15" t="s">
        <v>98</v>
      </c>
      <c r="C59" s="16">
        <v>540</v>
      </c>
      <c r="D59" s="51">
        <f>7.2+0.6</f>
        <v>7.8</v>
      </c>
      <c r="E59" s="62">
        <v>0</v>
      </c>
      <c r="F59" s="45">
        <f>D59+E59</f>
        <v>7.8</v>
      </c>
    </row>
    <row r="60" spans="1:6" ht="32.25" customHeight="1" x14ac:dyDescent="0.2">
      <c r="A60" s="19" t="s">
        <v>187</v>
      </c>
      <c r="B60" s="36" t="s">
        <v>125</v>
      </c>
      <c r="C60" s="16"/>
      <c r="D60" s="51">
        <f>D61</f>
        <v>25.7</v>
      </c>
      <c r="E60" s="75">
        <v>0</v>
      </c>
      <c r="F60" s="51">
        <v>25.7</v>
      </c>
    </row>
    <row r="61" spans="1:6" ht="24" customHeight="1" x14ac:dyDescent="0.2">
      <c r="A61" s="19" t="s">
        <v>76</v>
      </c>
      <c r="B61" s="36" t="s">
        <v>125</v>
      </c>
      <c r="C61" s="16" t="s">
        <v>34</v>
      </c>
      <c r="D61" s="51">
        <f>D62</f>
        <v>25.7</v>
      </c>
      <c r="E61" s="75">
        <f>E62</f>
        <v>-25.7</v>
      </c>
      <c r="F61" s="51">
        <f>F62</f>
        <v>0</v>
      </c>
    </row>
    <row r="62" spans="1:6" ht="24.75" customHeight="1" x14ac:dyDescent="0.2">
      <c r="A62" s="19" t="s">
        <v>35</v>
      </c>
      <c r="B62" s="36" t="s">
        <v>125</v>
      </c>
      <c r="C62" s="16" t="s">
        <v>36</v>
      </c>
      <c r="D62" s="51">
        <v>25.7</v>
      </c>
      <c r="E62" s="62">
        <v>-25.7</v>
      </c>
      <c r="F62" s="45">
        <f>D62+E62</f>
        <v>0</v>
      </c>
    </row>
    <row r="63" spans="1:6" s="48" customFormat="1" ht="24.75" customHeight="1" x14ac:dyDescent="0.2">
      <c r="A63" s="19" t="s">
        <v>49</v>
      </c>
      <c r="B63" s="36" t="s">
        <v>125</v>
      </c>
      <c r="C63" s="50">
        <v>500</v>
      </c>
      <c r="D63" s="51">
        <v>0</v>
      </c>
      <c r="E63" s="62">
        <v>25.7</v>
      </c>
      <c r="F63" s="45">
        <f>D63+E63</f>
        <v>25.7</v>
      </c>
    </row>
    <row r="64" spans="1:6" s="48" customFormat="1" ht="24.75" customHeight="1" x14ac:dyDescent="0.2">
      <c r="A64" s="19" t="s">
        <v>32</v>
      </c>
      <c r="B64" s="36" t="s">
        <v>125</v>
      </c>
      <c r="C64" s="50">
        <v>540</v>
      </c>
      <c r="D64" s="51">
        <v>0</v>
      </c>
      <c r="E64" s="62">
        <v>25.7</v>
      </c>
      <c r="F64" s="45">
        <f>D64+E64</f>
        <v>25.7</v>
      </c>
    </row>
    <row r="65" spans="1:6" ht="26.25" customHeight="1" x14ac:dyDescent="0.2">
      <c r="A65" s="18" t="s">
        <v>96</v>
      </c>
      <c r="B65" s="15" t="s">
        <v>93</v>
      </c>
      <c r="C65" s="39"/>
      <c r="D65" s="149">
        <f>D22+D66</f>
        <v>18359.61</v>
      </c>
      <c r="E65" s="75">
        <f t="shared" ref="E65:F67" si="14">E66</f>
        <v>0</v>
      </c>
      <c r="F65" s="75">
        <f>F22+F66</f>
        <v>18359.592000000001</v>
      </c>
    </row>
    <row r="66" spans="1:6" ht="20.25" customHeight="1" x14ac:dyDescent="0.2">
      <c r="A66" s="18" t="s">
        <v>30</v>
      </c>
      <c r="B66" s="15" t="s">
        <v>122</v>
      </c>
      <c r="C66" s="16"/>
      <c r="D66" s="51">
        <f>D67</f>
        <v>264.10000000000002</v>
      </c>
      <c r="E66" s="75">
        <f t="shared" si="14"/>
        <v>0</v>
      </c>
      <c r="F66" s="51">
        <f t="shared" si="14"/>
        <v>264.10000000000002</v>
      </c>
    </row>
    <row r="67" spans="1:6" ht="30" customHeight="1" x14ac:dyDescent="0.2">
      <c r="A67" s="19" t="s">
        <v>76</v>
      </c>
      <c r="B67" s="15" t="s">
        <v>122</v>
      </c>
      <c r="C67" s="16" t="s">
        <v>34</v>
      </c>
      <c r="D67" s="51">
        <f>D68</f>
        <v>264.10000000000002</v>
      </c>
      <c r="E67" s="75">
        <f t="shared" si="14"/>
        <v>0</v>
      </c>
      <c r="F67" s="51">
        <f t="shared" si="14"/>
        <v>264.10000000000002</v>
      </c>
    </row>
    <row r="68" spans="1:6" ht="29.25" customHeight="1" x14ac:dyDescent="0.2">
      <c r="A68" s="19" t="s">
        <v>35</v>
      </c>
      <c r="B68" s="15" t="s">
        <v>122</v>
      </c>
      <c r="C68" s="16" t="s">
        <v>36</v>
      </c>
      <c r="D68" s="51">
        <v>264.10000000000002</v>
      </c>
      <c r="E68" s="62">
        <v>0</v>
      </c>
      <c r="F68" s="45">
        <f>D68+E68</f>
        <v>264.10000000000002</v>
      </c>
    </row>
    <row r="69" spans="1:6" ht="32.25" customHeight="1" x14ac:dyDescent="0.2">
      <c r="A69" s="18" t="s">
        <v>120</v>
      </c>
      <c r="B69" s="15" t="s">
        <v>121</v>
      </c>
      <c r="C69" s="50" t="s">
        <v>33</v>
      </c>
      <c r="D69" s="75">
        <f>D70</f>
        <v>8126.4000000000005</v>
      </c>
      <c r="E69" s="149">
        <f>E70+E79+E93</f>
        <v>0</v>
      </c>
      <c r="F69" s="149">
        <f>F70+F79+F93</f>
        <v>9319.6999999999989</v>
      </c>
    </row>
    <row r="70" spans="1:6" ht="32.25" customHeight="1" x14ac:dyDescent="0.2">
      <c r="A70" s="18" t="s">
        <v>142</v>
      </c>
      <c r="B70" s="39">
        <v>7800000000</v>
      </c>
      <c r="C70" s="39"/>
      <c r="D70" s="126">
        <f>D71+D80+D94</f>
        <v>8126.4000000000005</v>
      </c>
      <c r="E70" s="75">
        <f>E71</f>
        <v>0</v>
      </c>
      <c r="F70" s="149">
        <f>F71+F80+F94</f>
        <v>8126.4</v>
      </c>
    </row>
    <row r="71" spans="1:6" ht="27" customHeight="1" x14ac:dyDescent="0.2">
      <c r="A71" s="18" t="s">
        <v>156</v>
      </c>
      <c r="B71" s="15" t="s">
        <v>158</v>
      </c>
      <c r="C71" s="16" t="s">
        <v>33</v>
      </c>
      <c r="D71" s="75">
        <f>D72</f>
        <v>6933.1</v>
      </c>
      <c r="E71" s="75">
        <f>E72</f>
        <v>0</v>
      </c>
      <c r="F71" s="75">
        <f>F72</f>
        <v>6933.0999999999995</v>
      </c>
    </row>
    <row r="72" spans="1:6" ht="25.5" customHeight="1" x14ac:dyDescent="0.2">
      <c r="A72" s="18" t="s">
        <v>52</v>
      </c>
      <c r="B72" s="15" t="s">
        <v>160</v>
      </c>
      <c r="C72" s="16" t="s">
        <v>33</v>
      </c>
      <c r="D72" s="17">
        <f>D73+D75+D77</f>
        <v>6933.1</v>
      </c>
      <c r="E72" s="75">
        <f>E73+E75+E77</f>
        <v>0</v>
      </c>
      <c r="F72" s="51">
        <f>F73+F75+F77</f>
        <v>6933.0999999999995</v>
      </c>
    </row>
    <row r="73" spans="1:6" ht="49.5" customHeight="1" x14ac:dyDescent="0.2">
      <c r="A73" s="19" t="s">
        <v>37</v>
      </c>
      <c r="B73" s="15" t="s">
        <v>160</v>
      </c>
      <c r="C73" s="16" t="s">
        <v>38</v>
      </c>
      <c r="D73" s="17">
        <f>D74</f>
        <v>6157.9</v>
      </c>
      <c r="E73" s="75">
        <f>E74</f>
        <v>0</v>
      </c>
      <c r="F73" s="51">
        <f>F74</f>
        <v>6157.9</v>
      </c>
    </row>
    <row r="74" spans="1:6" ht="18" customHeight="1" x14ac:dyDescent="0.2">
      <c r="A74" s="19" t="s">
        <v>39</v>
      </c>
      <c r="B74" s="15" t="s">
        <v>160</v>
      </c>
      <c r="C74" s="16" t="s">
        <v>40</v>
      </c>
      <c r="D74" s="17">
        <v>6157.9</v>
      </c>
      <c r="E74" s="62">
        <v>0</v>
      </c>
      <c r="F74" s="45">
        <f>D74+E74</f>
        <v>6157.9</v>
      </c>
    </row>
    <row r="75" spans="1:6" ht="27" customHeight="1" x14ac:dyDescent="0.2">
      <c r="A75" s="19" t="s">
        <v>76</v>
      </c>
      <c r="B75" s="15" t="s">
        <v>160</v>
      </c>
      <c r="C75" s="16" t="s">
        <v>34</v>
      </c>
      <c r="D75" s="17">
        <f>D76</f>
        <v>757.6</v>
      </c>
      <c r="E75" s="75">
        <f>E76</f>
        <v>-4.3499999999999996</v>
      </c>
      <c r="F75" s="51">
        <f>F76</f>
        <v>753.25</v>
      </c>
    </row>
    <row r="76" spans="1:6" ht="27" customHeight="1" x14ac:dyDescent="0.2">
      <c r="A76" s="19" t="s">
        <v>35</v>
      </c>
      <c r="B76" s="15" t="s">
        <v>160</v>
      </c>
      <c r="C76" s="16" t="s">
        <v>36</v>
      </c>
      <c r="D76" s="17">
        <v>757.6</v>
      </c>
      <c r="E76" s="62">
        <v>-4.3499999999999996</v>
      </c>
      <c r="F76" s="45">
        <f>D76+E76</f>
        <v>753.25</v>
      </c>
    </row>
    <row r="77" spans="1:6" ht="18" customHeight="1" x14ac:dyDescent="0.2">
      <c r="A77" s="19" t="s">
        <v>43</v>
      </c>
      <c r="B77" s="15" t="s">
        <v>160</v>
      </c>
      <c r="C77" s="16" t="s">
        <v>44</v>
      </c>
      <c r="D77" s="17">
        <f>D78</f>
        <v>17.600000000000001</v>
      </c>
      <c r="E77" s="75">
        <f>E78</f>
        <v>4.3499999999999996</v>
      </c>
      <c r="F77" s="51">
        <f>F78</f>
        <v>21.950000000000003</v>
      </c>
    </row>
    <row r="78" spans="1:6" ht="18" customHeight="1" x14ac:dyDescent="0.2">
      <c r="A78" s="19" t="s">
        <v>45</v>
      </c>
      <c r="B78" s="15" t="s">
        <v>160</v>
      </c>
      <c r="C78" s="16" t="s">
        <v>46</v>
      </c>
      <c r="D78" s="17">
        <v>17.600000000000001</v>
      </c>
      <c r="E78" s="62">
        <v>4.3499999999999996</v>
      </c>
      <c r="F78" s="45">
        <f>D78+E78</f>
        <v>21.950000000000003</v>
      </c>
    </row>
    <row r="79" spans="1:6" ht="24" customHeight="1" x14ac:dyDescent="0.2">
      <c r="A79" s="18" t="s">
        <v>157</v>
      </c>
      <c r="B79" s="15" t="s">
        <v>159</v>
      </c>
      <c r="C79" s="16"/>
      <c r="D79" s="75">
        <f>D80</f>
        <v>1175.3</v>
      </c>
      <c r="E79" s="75">
        <f>E80+E86+E90</f>
        <v>0</v>
      </c>
      <c r="F79" s="75">
        <f>F80</f>
        <v>1175.3</v>
      </c>
    </row>
    <row r="80" spans="1:6" ht="26.25" customHeight="1" x14ac:dyDescent="0.2">
      <c r="A80" s="18" t="s">
        <v>144</v>
      </c>
      <c r="B80" s="15" t="s">
        <v>143</v>
      </c>
      <c r="C80" s="16" t="s">
        <v>33</v>
      </c>
      <c r="D80" s="75">
        <f>D81+D87+D91</f>
        <v>1175.3</v>
      </c>
      <c r="E80" s="75">
        <f>E81</f>
        <v>0</v>
      </c>
      <c r="F80" s="75">
        <f>F81+F87+F91</f>
        <v>1175.3</v>
      </c>
    </row>
    <row r="81" spans="1:6" ht="30.75" customHeight="1" x14ac:dyDescent="0.2">
      <c r="A81" s="18" t="s">
        <v>147</v>
      </c>
      <c r="B81" s="15" t="s">
        <v>146</v>
      </c>
      <c r="C81" s="16" t="s">
        <v>33</v>
      </c>
      <c r="D81" s="17">
        <f>D82+D84</f>
        <v>1041.0999999999999</v>
      </c>
      <c r="E81" s="75">
        <f>E82+E84</f>
        <v>0</v>
      </c>
      <c r="F81" s="51">
        <f>F82+F84</f>
        <v>1041.0999999999999</v>
      </c>
    </row>
    <row r="82" spans="1:6" ht="50.25" customHeight="1" x14ac:dyDescent="0.2">
      <c r="A82" s="19" t="s">
        <v>37</v>
      </c>
      <c r="B82" s="15" t="s">
        <v>146</v>
      </c>
      <c r="C82" s="16" t="s">
        <v>38</v>
      </c>
      <c r="D82" s="17">
        <f>D83</f>
        <v>954.3</v>
      </c>
      <c r="E82" s="75">
        <f>E83</f>
        <v>0</v>
      </c>
      <c r="F82" s="51">
        <f>F83</f>
        <v>954.3</v>
      </c>
    </row>
    <row r="83" spans="1:6" ht="23.25" customHeight="1" x14ac:dyDescent="0.2">
      <c r="A83" s="19" t="s">
        <v>39</v>
      </c>
      <c r="B83" s="15" t="s">
        <v>146</v>
      </c>
      <c r="C83" s="16" t="s">
        <v>40</v>
      </c>
      <c r="D83" s="17">
        <v>954.3</v>
      </c>
      <c r="E83" s="62">
        <v>0</v>
      </c>
      <c r="F83" s="45">
        <f>D83+E83</f>
        <v>954.3</v>
      </c>
    </row>
    <row r="84" spans="1:6" ht="33.75" customHeight="1" x14ac:dyDescent="0.2">
      <c r="A84" s="19" t="s">
        <v>76</v>
      </c>
      <c r="B84" s="15" t="s">
        <v>146</v>
      </c>
      <c r="C84" s="16" t="s">
        <v>34</v>
      </c>
      <c r="D84" s="17">
        <f>D85</f>
        <v>86.8</v>
      </c>
      <c r="E84" s="75">
        <f>E85</f>
        <v>0</v>
      </c>
      <c r="F84" s="51">
        <f>F85</f>
        <v>86.8</v>
      </c>
    </row>
    <row r="85" spans="1:6" ht="29.25" customHeight="1" x14ac:dyDescent="0.2">
      <c r="A85" s="19" t="s">
        <v>35</v>
      </c>
      <c r="B85" s="15" t="s">
        <v>146</v>
      </c>
      <c r="C85" s="16" t="s">
        <v>36</v>
      </c>
      <c r="D85" s="17">
        <v>86.8</v>
      </c>
      <c r="E85" s="62">
        <v>0</v>
      </c>
      <c r="F85" s="45">
        <f>D85+E85</f>
        <v>86.8</v>
      </c>
    </row>
    <row r="86" spans="1:6" ht="18" customHeight="1" x14ac:dyDescent="0.2">
      <c r="A86" s="18" t="s">
        <v>57</v>
      </c>
      <c r="B86" s="15" t="s">
        <v>145</v>
      </c>
      <c r="C86" s="16"/>
      <c r="D86" s="75">
        <f t="shared" ref="D86:F88" si="15">D87</f>
        <v>134.19999999999999</v>
      </c>
      <c r="E86" s="75">
        <f t="shared" si="15"/>
        <v>-134.19999999999999</v>
      </c>
      <c r="F86" s="75">
        <f t="shared" si="15"/>
        <v>0</v>
      </c>
    </row>
    <row r="87" spans="1:6" ht="38.25" customHeight="1" x14ac:dyDescent="0.2">
      <c r="A87" s="19" t="s">
        <v>151</v>
      </c>
      <c r="B87" s="37" t="s">
        <v>150</v>
      </c>
      <c r="C87" s="16"/>
      <c r="D87" s="17">
        <f t="shared" si="15"/>
        <v>134.19999999999999</v>
      </c>
      <c r="E87" s="75">
        <f t="shared" si="15"/>
        <v>-134.19999999999999</v>
      </c>
      <c r="F87" s="51">
        <f t="shared" si="15"/>
        <v>0</v>
      </c>
    </row>
    <row r="88" spans="1:6" ht="35.25" customHeight="1" x14ac:dyDescent="0.2">
      <c r="A88" s="19" t="s">
        <v>76</v>
      </c>
      <c r="B88" s="37" t="s">
        <v>150</v>
      </c>
      <c r="C88" s="16" t="s">
        <v>34</v>
      </c>
      <c r="D88" s="17">
        <f t="shared" si="15"/>
        <v>134.19999999999999</v>
      </c>
      <c r="E88" s="75">
        <f t="shared" si="15"/>
        <v>-134.19999999999999</v>
      </c>
      <c r="F88" s="51">
        <f t="shared" si="15"/>
        <v>0</v>
      </c>
    </row>
    <row r="89" spans="1:6" ht="23.25" customHeight="1" x14ac:dyDescent="0.2">
      <c r="A89" s="19" t="s">
        <v>35</v>
      </c>
      <c r="B89" s="37" t="s">
        <v>150</v>
      </c>
      <c r="C89" s="16" t="s">
        <v>36</v>
      </c>
      <c r="D89" s="17">
        <v>134.19999999999999</v>
      </c>
      <c r="E89" s="62">
        <v>-134.19999999999999</v>
      </c>
      <c r="F89" s="45">
        <f>D89+E89</f>
        <v>0</v>
      </c>
    </row>
    <row r="90" spans="1:6" s="48" customFormat="1" ht="23.25" customHeight="1" x14ac:dyDescent="0.2">
      <c r="A90" s="19" t="s">
        <v>201</v>
      </c>
      <c r="B90" s="76">
        <v>7820182520</v>
      </c>
      <c r="C90" s="50"/>
      <c r="D90" s="51">
        <f t="shared" ref="D90:F91" si="16">D91</f>
        <v>0</v>
      </c>
      <c r="E90" s="75">
        <f t="shared" si="16"/>
        <v>134.19999999999999</v>
      </c>
      <c r="F90" s="51">
        <f t="shared" si="16"/>
        <v>134.19999999999999</v>
      </c>
    </row>
    <row r="91" spans="1:6" s="48" customFormat="1" ht="23.25" customHeight="1" x14ac:dyDescent="0.2">
      <c r="A91" s="19" t="s">
        <v>76</v>
      </c>
      <c r="B91" s="77" t="s">
        <v>195</v>
      </c>
      <c r="C91" s="50">
        <v>200</v>
      </c>
      <c r="D91" s="51">
        <f t="shared" si="16"/>
        <v>0</v>
      </c>
      <c r="E91" s="75">
        <f t="shared" si="16"/>
        <v>134.19999999999999</v>
      </c>
      <c r="F91" s="51">
        <f t="shared" si="16"/>
        <v>134.19999999999999</v>
      </c>
    </row>
    <row r="92" spans="1:6" s="48" customFormat="1" ht="23.25" customHeight="1" x14ac:dyDescent="0.2">
      <c r="A92" s="19" t="s">
        <v>35</v>
      </c>
      <c r="B92" s="77" t="s">
        <v>195</v>
      </c>
      <c r="C92" s="50">
        <v>240</v>
      </c>
      <c r="D92" s="51">
        <v>0</v>
      </c>
      <c r="E92" s="75">
        <v>134.19999999999999</v>
      </c>
      <c r="F92" s="51">
        <f>D92+E92</f>
        <v>134.19999999999999</v>
      </c>
    </row>
    <row r="93" spans="1:6" ht="18" customHeight="1" x14ac:dyDescent="0.2">
      <c r="A93" s="18" t="s">
        <v>58</v>
      </c>
      <c r="B93" s="15" t="s">
        <v>153</v>
      </c>
      <c r="C93" s="16" t="s">
        <v>33</v>
      </c>
      <c r="D93" s="75">
        <f t="shared" ref="D93:F96" si="17">D94</f>
        <v>18</v>
      </c>
      <c r="E93" s="75">
        <f t="shared" si="17"/>
        <v>0</v>
      </c>
      <c r="F93" s="75">
        <f t="shared" si="17"/>
        <v>18</v>
      </c>
    </row>
    <row r="94" spans="1:6" ht="27.75" customHeight="1" x14ac:dyDescent="0.2">
      <c r="A94" s="18" t="s">
        <v>154</v>
      </c>
      <c r="B94" s="15" t="s">
        <v>155</v>
      </c>
      <c r="C94" s="16" t="s">
        <v>33</v>
      </c>
      <c r="D94" s="75">
        <f t="shared" si="17"/>
        <v>18</v>
      </c>
      <c r="E94" s="75">
        <f t="shared" si="17"/>
        <v>0</v>
      </c>
      <c r="F94" s="75">
        <f t="shared" si="17"/>
        <v>18</v>
      </c>
    </row>
    <row r="95" spans="1:6" ht="26.25" customHeight="1" x14ac:dyDescent="0.2">
      <c r="A95" s="19" t="s">
        <v>147</v>
      </c>
      <c r="B95" s="37" t="s">
        <v>152</v>
      </c>
      <c r="C95" s="16"/>
      <c r="D95" s="17">
        <f t="shared" si="17"/>
        <v>18</v>
      </c>
      <c r="E95" s="75">
        <f t="shared" si="17"/>
        <v>0</v>
      </c>
      <c r="F95" s="51">
        <f t="shared" si="17"/>
        <v>18</v>
      </c>
    </row>
    <row r="96" spans="1:6" ht="30.75" customHeight="1" x14ac:dyDescent="0.2">
      <c r="A96" s="19" t="s">
        <v>76</v>
      </c>
      <c r="B96" s="37" t="s">
        <v>152</v>
      </c>
      <c r="C96" s="16">
        <v>200</v>
      </c>
      <c r="D96" s="17">
        <f t="shared" si="17"/>
        <v>18</v>
      </c>
      <c r="E96" s="75">
        <f t="shared" si="17"/>
        <v>0</v>
      </c>
      <c r="F96" s="51">
        <f t="shared" si="17"/>
        <v>18</v>
      </c>
    </row>
    <row r="97" spans="1:6" ht="23.25" customHeight="1" x14ac:dyDescent="0.2">
      <c r="A97" s="19" t="s">
        <v>35</v>
      </c>
      <c r="B97" s="37" t="s">
        <v>152</v>
      </c>
      <c r="C97" s="16">
        <v>240</v>
      </c>
      <c r="D97" s="17">
        <v>18</v>
      </c>
      <c r="E97" s="62">
        <v>0</v>
      </c>
      <c r="F97" s="45">
        <f>D97+E97</f>
        <v>18</v>
      </c>
    </row>
    <row r="98" spans="1:6" ht="27" customHeight="1" x14ac:dyDescent="0.2">
      <c r="A98" s="19" t="s">
        <v>106</v>
      </c>
      <c r="B98" s="15" t="s">
        <v>105</v>
      </c>
      <c r="C98" s="50"/>
      <c r="D98" s="75">
        <f t="shared" ref="D98:F99" si="18">D99</f>
        <v>928.7</v>
      </c>
      <c r="E98" s="75">
        <f t="shared" si="18"/>
        <v>0</v>
      </c>
      <c r="F98" s="75">
        <f t="shared" si="18"/>
        <v>928.7</v>
      </c>
    </row>
    <row r="99" spans="1:6" ht="25.5" customHeight="1" x14ac:dyDescent="0.2">
      <c r="A99" s="19" t="s">
        <v>75</v>
      </c>
      <c r="B99" s="15" t="s">
        <v>107</v>
      </c>
      <c r="C99" s="16"/>
      <c r="D99" s="75">
        <f t="shared" si="18"/>
        <v>928.7</v>
      </c>
      <c r="E99" s="75">
        <f t="shared" si="18"/>
        <v>0</v>
      </c>
      <c r="F99" s="75">
        <f t="shared" si="18"/>
        <v>928.7</v>
      </c>
    </row>
    <row r="100" spans="1:6" ht="24.75" customHeight="1" x14ac:dyDescent="0.2">
      <c r="A100" s="19" t="s">
        <v>54</v>
      </c>
      <c r="B100" s="15" t="s">
        <v>108</v>
      </c>
      <c r="C100" s="16"/>
      <c r="D100" s="17">
        <f>D101+D103</f>
        <v>928.7</v>
      </c>
      <c r="E100" s="75">
        <f>E101+E103</f>
        <v>0</v>
      </c>
      <c r="F100" s="51">
        <f>F101+F103</f>
        <v>928.7</v>
      </c>
    </row>
    <row r="101" spans="1:6" ht="26.25" customHeight="1" x14ac:dyDescent="0.2">
      <c r="A101" s="19" t="s">
        <v>76</v>
      </c>
      <c r="B101" s="15" t="s">
        <v>108</v>
      </c>
      <c r="C101" s="16" t="s">
        <v>34</v>
      </c>
      <c r="D101" s="17">
        <f>D102</f>
        <v>900.7</v>
      </c>
      <c r="E101" s="75">
        <f>E102</f>
        <v>-0.65</v>
      </c>
      <c r="F101" s="51">
        <f>F102</f>
        <v>900.05000000000007</v>
      </c>
    </row>
    <row r="102" spans="1:6" ht="26.25" customHeight="1" x14ac:dyDescent="0.2">
      <c r="A102" s="19" t="s">
        <v>35</v>
      </c>
      <c r="B102" s="15" t="s">
        <v>108</v>
      </c>
      <c r="C102" s="16" t="s">
        <v>36</v>
      </c>
      <c r="D102" s="17">
        <v>900.7</v>
      </c>
      <c r="E102" s="62">
        <v>-0.65</v>
      </c>
      <c r="F102" s="45">
        <f>D102+E102</f>
        <v>900.05000000000007</v>
      </c>
    </row>
    <row r="103" spans="1:6" ht="18" customHeight="1" x14ac:dyDescent="0.2">
      <c r="A103" s="19" t="s">
        <v>43</v>
      </c>
      <c r="B103" s="15" t="s">
        <v>108</v>
      </c>
      <c r="C103" s="16" t="s">
        <v>44</v>
      </c>
      <c r="D103" s="17">
        <f>D104</f>
        <v>28</v>
      </c>
      <c r="E103" s="75">
        <f>E104</f>
        <v>0.65</v>
      </c>
      <c r="F103" s="51">
        <f>F104</f>
        <v>28.65</v>
      </c>
    </row>
    <row r="104" spans="1:6" ht="18.75" customHeight="1" x14ac:dyDescent="0.2">
      <c r="A104" s="19" t="s">
        <v>45</v>
      </c>
      <c r="B104" s="15" t="s">
        <v>108</v>
      </c>
      <c r="C104" s="16" t="s">
        <v>46</v>
      </c>
      <c r="D104" s="17">
        <v>28</v>
      </c>
      <c r="E104" s="62">
        <v>0.65</v>
      </c>
      <c r="F104" s="45">
        <f>D104+E104</f>
        <v>28.65</v>
      </c>
    </row>
    <row r="105" spans="1:6" ht="28.5" customHeight="1" x14ac:dyDescent="0.2">
      <c r="A105" s="18" t="s">
        <v>179</v>
      </c>
      <c r="B105" s="15" t="s">
        <v>138</v>
      </c>
      <c r="C105" s="16" t="s">
        <v>33</v>
      </c>
      <c r="D105" s="75">
        <f t="shared" ref="D105:F108" si="19">D106</f>
        <v>683</v>
      </c>
      <c r="E105" s="75">
        <f t="shared" si="19"/>
        <v>0</v>
      </c>
      <c r="F105" s="75">
        <f t="shared" si="19"/>
        <v>683</v>
      </c>
    </row>
    <row r="106" spans="1:6" ht="24" customHeight="1" x14ac:dyDescent="0.2">
      <c r="A106" s="19" t="s">
        <v>78</v>
      </c>
      <c r="B106" s="15" t="s">
        <v>139</v>
      </c>
      <c r="C106" s="16"/>
      <c r="D106" s="75">
        <f t="shared" si="19"/>
        <v>683</v>
      </c>
      <c r="E106" s="75">
        <f t="shared" si="19"/>
        <v>0</v>
      </c>
      <c r="F106" s="75">
        <f t="shared" si="19"/>
        <v>683</v>
      </c>
    </row>
    <row r="107" spans="1:6" ht="24" customHeight="1" x14ac:dyDescent="0.2">
      <c r="A107" s="19" t="s">
        <v>54</v>
      </c>
      <c r="B107" s="15" t="s">
        <v>140</v>
      </c>
      <c r="C107" s="16"/>
      <c r="D107" s="17">
        <f t="shared" si="19"/>
        <v>683</v>
      </c>
      <c r="E107" s="75">
        <f t="shared" si="19"/>
        <v>0</v>
      </c>
      <c r="F107" s="51">
        <f t="shared" si="19"/>
        <v>683</v>
      </c>
    </row>
    <row r="108" spans="1:6" ht="21" customHeight="1" x14ac:dyDescent="0.2">
      <c r="A108" s="19" t="s">
        <v>76</v>
      </c>
      <c r="B108" s="15" t="s">
        <v>140</v>
      </c>
      <c r="C108" s="16" t="s">
        <v>34</v>
      </c>
      <c r="D108" s="17">
        <f t="shared" si="19"/>
        <v>683</v>
      </c>
      <c r="E108" s="75">
        <f t="shared" si="19"/>
        <v>0</v>
      </c>
      <c r="F108" s="51">
        <f t="shared" si="19"/>
        <v>683</v>
      </c>
    </row>
    <row r="109" spans="1:6" ht="21.75" customHeight="1" x14ac:dyDescent="0.2">
      <c r="A109" s="19" t="s">
        <v>35</v>
      </c>
      <c r="B109" s="15" t="s">
        <v>140</v>
      </c>
      <c r="C109" s="16" t="s">
        <v>36</v>
      </c>
      <c r="D109" s="17">
        <v>683</v>
      </c>
      <c r="E109" s="62">
        <v>0</v>
      </c>
      <c r="F109" s="45">
        <f>D109+E109</f>
        <v>683</v>
      </c>
    </row>
    <row r="110" spans="1:6" ht="19.5" customHeight="1" x14ac:dyDescent="0.2">
      <c r="A110" s="13" t="s">
        <v>48</v>
      </c>
      <c r="B110" s="15" t="s">
        <v>110</v>
      </c>
      <c r="C110" s="39"/>
      <c r="D110" s="128">
        <f>D111+D112</f>
        <v>87</v>
      </c>
      <c r="E110" s="128">
        <f>E111+E123+E128</f>
        <v>0</v>
      </c>
      <c r="F110" s="149">
        <f>F111+F112</f>
        <v>87</v>
      </c>
    </row>
    <row r="111" spans="1:6" ht="18" customHeight="1" x14ac:dyDescent="0.2">
      <c r="A111" s="19" t="s">
        <v>115</v>
      </c>
      <c r="B111" s="15" t="s">
        <v>116</v>
      </c>
      <c r="C111" s="50"/>
      <c r="D111" s="75">
        <f>D113+D116</f>
        <v>15</v>
      </c>
      <c r="E111" s="128">
        <f>E112+E119</f>
        <v>0</v>
      </c>
      <c r="F111" s="75">
        <f>F113+F116</f>
        <v>15</v>
      </c>
    </row>
    <row r="112" spans="1:6" ht="33" customHeight="1" x14ac:dyDescent="0.2">
      <c r="A112" s="19" t="s">
        <v>113</v>
      </c>
      <c r="B112" s="15" t="s">
        <v>112</v>
      </c>
      <c r="C112" s="16"/>
      <c r="D112" s="75">
        <f>D120</f>
        <v>72</v>
      </c>
      <c r="E112" s="75">
        <f>E113+E116</f>
        <v>0</v>
      </c>
      <c r="F112" s="75">
        <f>F120</f>
        <v>72</v>
      </c>
    </row>
    <row r="113" spans="1:6" ht="18" customHeight="1" x14ac:dyDescent="0.2">
      <c r="A113" s="19" t="s">
        <v>87</v>
      </c>
      <c r="B113" s="15" t="s">
        <v>117</v>
      </c>
      <c r="C113" s="16"/>
      <c r="D113" s="17">
        <f>D114</f>
        <v>12</v>
      </c>
      <c r="E113" s="75">
        <f>E114</f>
        <v>0</v>
      </c>
      <c r="F113" s="51">
        <f>F114</f>
        <v>12</v>
      </c>
    </row>
    <row r="114" spans="1:6" ht="18" customHeight="1" x14ac:dyDescent="0.2">
      <c r="A114" s="19" t="s">
        <v>37</v>
      </c>
      <c r="B114" s="15" t="s">
        <v>117</v>
      </c>
      <c r="C114" s="16">
        <v>100</v>
      </c>
      <c r="D114" s="17">
        <f>+D115</f>
        <v>12</v>
      </c>
      <c r="E114" s="75">
        <f>+E115</f>
        <v>0</v>
      </c>
      <c r="F114" s="51">
        <f>+F115</f>
        <v>12</v>
      </c>
    </row>
    <row r="115" spans="1:6" ht="18" customHeight="1" x14ac:dyDescent="0.2">
      <c r="A115" s="19" t="s">
        <v>39</v>
      </c>
      <c r="B115" s="15" t="s">
        <v>117</v>
      </c>
      <c r="C115" s="16">
        <v>110</v>
      </c>
      <c r="D115" s="17">
        <v>12</v>
      </c>
      <c r="E115" s="62">
        <v>0</v>
      </c>
      <c r="F115" s="45">
        <f>D115+E115</f>
        <v>12</v>
      </c>
    </row>
    <row r="116" spans="1:6" ht="18" customHeight="1" x14ac:dyDescent="0.2">
      <c r="A116" s="19" t="s">
        <v>88</v>
      </c>
      <c r="B116" s="15" t="s">
        <v>118</v>
      </c>
      <c r="C116" s="16"/>
      <c r="D116" s="20">
        <f>+D117</f>
        <v>3</v>
      </c>
      <c r="E116" s="62">
        <f>+E117</f>
        <v>0</v>
      </c>
      <c r="F116" s="20">
        <f>+F117</f>
        <v>3</v>
      </c>
    </row>
    <row r="117" spans="1:6" ht="18" customHeight="1" x14ac:dyDescent="0.2">
      <c r="A117" s="19" t="s">
        <v>37</v>
      </c>
      <c r="B117" s="15" t="s">
        <v>118</v>
      </c>
      <c r="C117" s="16">
        <v>100</v>
      </c>
      <c r="D117" s="20">
        <f>D118</f>
        <v>3</v>
      </c>
      <c r="E117" s="62">
        <f>E118</f>
        <v>0</v>
      </c>
      <c r="F117" s="20">
        <f>F118</f>
        <v>3</v>
      </c>
    </row>
    <row r="118" spans="1:6" ht="18" customHeight="1" x14ac:dyDescent="0.2">
      <c r="A118" s="19" t="s">
        <v>39</v>
      </c>
      <c r="B118" s="15" t="s">
        <v>118</v>
      </c>
      <c r="C118" s="16">
        <v>110</v>
      </c>
      <c r="D118" s="17">
        <v>3</v>
      </c>
      <c r="E118" s="62">
        <v>0</v>
      </c>
      <c r="F118" s="45">
        <f>D118+E118</f>
        <v>3</v>
      </c>
    </row>
    <row r="119" spans="1:6" ht="33.75" customHeight="1" x14ac:dyDescent="0.2">
      <c r="A119" s="19" t="s">
        <v>163</v>
      </c>
      <c r="B119" s="15" t="s">
        <v>165</v>
      </c>
      <c r="C119" s="16"/>
      <c r="D119" s="75">
        <f>D123</f>
        <v>1</v>
      </c>
      <c r="E119" s="75">
        <f t="shared" ref="D119:F121" si="20">E120</f>
        <v>0</v>
      </c>
      <c r="F119" s="75">
        <f>F123</f>
        <v>1</v>
      </c>
    </row>
    <row r="120" spans="1:6" ht="87" customHeight="1" x14ac:dyDescent="0.2">
      <c r="A120" s="19" t="s">
        <v>114</v>
      </c>
      <c r="B120" s="36" t="s">
        <v>111</v>
      </c>
      <c r="C120" s="16"/>
      <c r="D120" s="75">
        <f t="shared" si="20"/>
        <v>72</v>
      </c>
      <c r="E120" s="75">
        <f t="shared" si="20"/>
        <v>0</v>
      </c>
      <c r="F120" s="75">
        <f t="shared" si="20"/>
        <v>72</v>
      </c>
    </row>
    <row r="121" spans="1:6" ht="18" customHeight="1" x14ac:dyDescent="0.2">
      <c r="A121" s="19" t="s">
        <v>76</v>
      </c>
      <c r="B121" s="36" t="s">
        <v>111</v>
      </c>
      <c r="C121" s="16">
        <v>200</v>
      </c>
      <c r="D121" s="17">
        <f t="shared" si="20"/>
        <v>72</v>
      </c>
      <c r="E121" s="75">
        <f t="shared" si="20"/>
        <v>0</v>
      </c>
      <c r="F121" s="51">
        <f t="shared" si="20"/>
        <v>72</v>
      </c>
    </row>
    <row r="122" spans="1:6" ht="18" customHeight="1" x14ac:dyDescent="0.2">
      <c r="A122" s="19" t="s">
        <v>35</v>
      </c>
      <c r="B122" s="36" t="s">
        <v>111</v>
      </c>
      <c r="C122" s="16">
        <v>240</v>
      </c>
      <c r="D122" s="17">
        <v>72</v>
      </c>
      <c r="E122" s="62">
        <v>0</v>
      </c>
      <c r="F122" s="45">
        <f>D122+E122</f>
        <v>72</v>
      </c>
    </row>
    <row r="123" spans="1:6" ht="34.5" customHeight="1" x14ac:dyDescent="0.2">
      <c r="A123" s="19" t="s">
        <v>164</v>
      </c>
      <c r="B123" s="15" t="s">
        <v>166</v>
      </c>
      <c r="C123" s="16"/>
      <c r="D123" s="75">
        <f>D125</f>
        <v>1</v>
      </c>
      <c r="E123" s="75">
        <f t="shared" ref="D123:F126" si="21">E124</f>
        <v>0</v>
      </c>
      <c r="F123" s="75">
        <f t="shared" si="21"/>
        <v>1</v>
      </c>
    </row>
    <row r="124" spans="1:6" ht="19.5" customHeight="1" x14ac:dyDescent="0.2">
      <c r="A124" s="19" t="s">
        <v>169</v>
      </c>
      <c r="B124" s="15" t="s">
        <v>168</v>
      </c>
      <c r="C124" s="16"/>
      <c r="D124" s="75">
        <f t="shared" si="21"/>
        <v>1</v>
      </c>
      <c r="E124" s="75">
        <f t="shared" si="21"/>
        <v>0</v>
      </c>
      <c r="F124" s="75">
        <f t="shared" si="21"/>
        <v>1</v>
      </c>
    </row>
    <row r="125" spans="1:6" ht="18" customHeight="1" x14ac:dyDescent="0.2">
      <c r="A125" s="19" t="s">
        <v>54</v>
      </c>
      <c r="B125" s="15" t="s">
        <v>167</v>
      </c>
      <c r="C125" s="16"/>
      <c r="D125" s="17">
        <f t="shared" si="21"/>
        <v>1</v>
      </c>
      <c r="E125" s="75">
        <f t="shared" si="21"/>
        <v>0</v>
      </c>
      <c r="F125" s="51">
        <f t="shared" si="21"/>
        <v>1</v>
      </c>
    </row>
    <row r="126" spans="1:6" ht="24.75" customHeight="1" x14ac:dyDescent="0.2">
      <c r="A126" s="19" t="s">
        <v>76</v>
      </c>
      <c r="B126" s="15" t="s">
        <v>167</v>
      </c>
      <c r="C126" s="16">
        <v>200</v>
      </c>
      <c r="D126" s="17">
        <f t="shared" si="21"/>
        <v>1</v>
      </c>
      <c r="E126" s="75">
        <f t="shared" si="21"/>
        <v>0</v>
      </c>
      <c r="F126" s="51">
        <f t="shared" si="21"/>
        <v>1</v>
      </c>
    </row>
    <row r="127" spans="1:6" ht="24" customHeight="1" x14ac:dyDescent="0.2">
      <c r="A127" s="19" t="s">
        <v>35</v>
      </c>
      <c r="B127" s="15" t="s">
        <v>167</v>
      </c>
      <c r="C127" s="16">
        <v>240</v>
      </c>
      <c r="D127" s="17">
        <v>1</v>
      </c>
      <c r="E127" s="62">
        <v>0</v>
      </c>
      <c r="F127" s="51">
        <v>1</v>
      </c>
    </row>
    <row r="128" spans="1:6" ht="44.25" customHeight="1" x14ac:dyDescent="0.2">
      <c r="A128" s="19" t="s">
        <v>170</v>
      </c>
      <c r="B128" s="15" t="s">
        <v>171</v>
      </c>
      <c r="C128" s="50"/>
      <c r="D128" s="75">
        <f>D130</f>
        <v>1</v>
      </c>
      <c r="E128" s="62">
        <v>0</v>
      </c>
      <c r="F128" s="75">
        <v>1</v>
      </c>
    </row>
    <row r="129" spans="1:7" ht="33" customHeight="1" x14ac:dyDescent="0.2">
      <c r="A129" s="18" t="s">
        <v>127</v>
      </c>
      <c r="B129" s="15" t="s">
        <v>126</v>
      </c>
      <c r="C129" s="39"/>
      <c r="D129" s="149">
        <f>D133+D142</f>
        <v>2611.9</v>
      </c>
      <c r="E129" s="149">
        <f t="shared" ref="E129:F129" si="22">E133+E142</f>
        <v>-200</v>
      </c>
      <c r="F129" s="149">
        <f t="shared" si="22"/>
        <v>2411.9</v>
      </c>
      <c r="G129" s="48"/>
    </row>
    <row r="130" spans="1:7" ht="25.5" customHeight="1" x14ac:dyDescent="0.2">
      <c r="A130" s="19" t="s">
        <v>54</v>
      </c>
      <c r="B130" s="15" t="s">
        <v>172</v>
      </c>
      <c r="C130" s="16"/>
      <c r="D130" s="17">
        <f>D131</f>
        <v>1</v>
      </c>
      <c r="E130" s="75">
        <f t="shared" ref="E130:F131" si="23">E131</f>
        <v>0</v>
      </c>
      <c r="F130" s="51">
        <f t="shared" si="23"/>
        <v>1</v>
      </c>
    </row>
    <row r="131" spans="1:7" ht="21.75" customHeight="1" x14ac:dyDescent="0.2">
      <c r="A131" s="19" t="s">
        <v>76</v>
      </c>
      <c r="B131" s="15" t="s">
        <v>172</v>
      </c>
      <c r="C131" s="16">
        <v>200</v>
      </c>
      <c r="D131" s="17">
        <f>D132</f>
        <v>1</v>
      </c>
      <c r="E131" s="75">
        <f t="shared" si="23"/>
        <v>0</v>
      </c>
      <c r="F131" s="51">
        <f t="shared" si="23"/>
        <v>1</v>
      </c>
    </row>
    <row r="132" spans="1:7" ht="24.75" customHeight="1" x14ac:dyDescent="0.2">
      <c r="A132" s="19" t="s">
        <v>35</v>
      </c>
      <c r="B132" s="15" t="s">
        <v>172</v>
      </c>
      <c r="C132" s="16">
        <v>240</v>
      </c>
      <c r="D132" s="17">
        <v>1</v>
      </c>
      <c r="E132" s="62">
        <v>0</v>
      </c>
      <c r="F132" s="45">
        <f>D132+E132</f>
        <v>1</v>
      </c>
    </row>
    <row r="133" spans="1:7" ht="36" customHeight="1" x14ac:dyDescent="0.2">
      <c r="A133" s="18" t="s">
        <v>47</v>
      </c>
      <c r="B133" s="15" t="s">
        <v>133</v>
      </c>
      <c r="C133" s="50" t="s">
        <v>33</v>
      </c>
      <c r="D133" s="75">
        <f>D134+D139</f>
        <v>2223</v>
      </c>
      <c r="E133" s="75">
        <f t="shared" ref="E133:F133" si="24">E134+E139</f>
        <v>-200</v>
      </c>
      <c r="F133" s="75">
        <f t="shared" si="24"/>
        <v>2023</v>
      </c>
    </row>
    <row r="134" spans="1:7" ht="24" customHeight="1" x14ac:dyDescent="0.2">
      <c r="A134" s="18" t="s">
        <v>135</v>
      </c>
      <c r="B134" s="15" t="s">
        <v>134</v>
      </c>
      <c r="C134" s="16" t="s">
        <v>33</v>
      </c>
      <c r="D134" s="75">
        <f>D135</f>
        <v>2000</v>
      </c>
      <c r="E134" s="147">
        <f>E135</f>
        <v>-200</v>
      </c>
      <c r="F134" s="75">
        <f>F135</f>
        <v>1800</v>
      </c>
    </row>
    <row r="135" spans="1:7" ht="33" customHeight="1" x14ac:dyDescent="0.2">
      <c r="A135" s="18" t="s">
        <v>128</v>
      </c>
      <c r="B135" s="15" t="s">
        <v>129</v>
      </c>
      <c r="C135" s="16" t="s">
        <v>33</v>
      </c>
      <c r="D135" s="75">
        <f>D136</f>
        <v>2000</v>
      </c>
      <c r="E135" s="147">
        <f>E136+E139</f>
        <v>-200</v>
      </c>
      <c r="F135" s="75">
        <f>F136</f>
        <v>1800</v>
      </c>
    </row>
    <row r="136" spans="1:7" ht="18" customHeight="1" x14ac:dyDescent="0.2">
      <c r="A136" s="18" t="s">
        <v>136</v>
      </c>
      <c r="B136" s="15" t="s">
        <v>180</v>
      </c>
      <c r="C136" s="16"/>
      <c r="D136" s="17">
        <f>D137</f>
        <v>2000</v>
      </c>
      <c r="E136" s="75">
        <f>E137</f>
        <v>-200</v>
      </c>
      <c r="F136" s="51">
        <f>F137</f>
        <v>1800</v>
      </c>
    </row>
    <row r="137" spans="1:7" ht="18" customHeight="1" x14ac:dyDescent="0.2">
      <c r="A137" s="19" t="s">
        <v>76</v>
      </c>
      <c r="B137" s="15" t="s">
        <v>180</v>
      </c>
      <c r="C137" s="16" t="s">
        <v>34</v>
      </c>
      <c r="D137" s="17">
        <f>D138</f>
        <v>2000</v>
      </c>
      <c r="E137" s="75">
        <f>E138</f>
        <v>-200</v>
      </c>
      <c r="F137" s="51">
        <f>F138</f>
        <v>1800</v>
      </c>
    </row>
    <row r="138" spans="1:7" ht="18" customHeight="1" x14ac:dyDescent="0.2">
      <c r="A138" s="19" t="s">
        <v>35</v>
      </c>
      <c r="B138" s="15" t="s">
        <v>180</v>
      </c>
      <c r="C138" s="16" t="s">
        <v>36</v>
      </c>
      <c r="D138" s="17">
        <v>2000</v>
      </c>
      <c r="E138" s="148">
        <v>-200</v>
      </c>
      <c r="F138" s="45">
        <f>D138+E138</f>
        <v>1800</v>
      </c>
    </row>
    <row r="139" spans="1:7" ht="21.75" customHeight="1" x14ac:dyDescent="0.2">
      <c r="A139" s="19" t="s">
        <v>137</v>
      </c>
      <c r="B139" s="15" t="s">
        <v>181</v>
      </c>
      <c r="C139" s="16"/>
      <c r="D139" s="17">
        <f t="shared" ref="D139:F140" si="25">D140</f>
        <v>223</v>
      </c>
      <c r="E139" s="75">
        <f t="shared" si="25"/>
        <v>0</v>
      </c>
      <c r="F139" s="51">
        <f t="shared" si="25"/>
        <v>223</v>
      </c>
    </row>
    <row r="140" spans="1:7" ht="20.25" customHeight="1" x14ac:dyDescent="0.2">
      <c r="A140" s="19" t="s">
        <v>76</v>
      </c>
      <c r="B140" s="15" t="s">
        <v>181</v>
      </c>
      <c r="C140" s="16">
        <v>200</v>
      </c>
      <c r="D140" s="17">
        <f t="shared" si="25"/>
        <v>223</v>
      </c>
      <c r="E140" s="75">
        <f t="shared" si="25"/>
        <v>0</v>
      </c>
      <c r="F140" s="51">
        <f t="shared" si="25"/>
        <v>223</v>
      </c>
    </row>
    <row r="141" spans="1:7" ht="22.5" customHeight="1" x14ac:dyDescent="0.2">
      <c r="A141" s="19" t="s">
        <v>35</v>
      </c>
      <c r="B141" s="15" t="s">
        <v>181</v>
      </c>
      <c r="C141" s="16">
        <v>240</v>
      </c>
      <c r="D141" s="17">
        <v>223</v>
      </c>
      <c r="E141" s="62">
        <v>0</v>
      </c>
      <c r="F141" s="45">
        <f>D141+E141</f>
        <v>223</v>
      </c>
    </row>
    <row r="142" spans="1:7" ht="27.75" customHeight="1" x14ac:dyDescent="0.2">
      <c r="A142" s="18" t="s">
        <v>59</v>
      </c>
      <c r="B142" s="15" t="s">
        <v>130</v>
      </c>
      <c r="C142" s="16"/>
      <c r="D142" s="75">
        <f>D144+D147</f>
        <v>388.9</v>
      </c>
      <c r="E142" s="75">
        <f>E143</f>
        <v>0</v>
      </c>
      <c r="F142" s="75">
        <f>F144+F147</f>
        <v>388.9</v>
      </c>
    </row>
    <row r="143" spans="1:7" ht="37.5" customHeight="1" x14ac:dyDescent="0.2">
      <c r="A143" s="19" t="s">
        <v>189</v>
      </c>
      <c r="B143" s="29">
        <v>8400000000</v>
      </c>
      <c r="C143" s="16"/>
      <c r="D143" s="75">
        <f>D150</f>
        <v>1745.8</v>
      </c>
      <c r="E143" s="75">
        <f>E147+E144</f>
        <v>0</v>
      </c>
      <c r="F143" s="75">
        <f>F150</f>
        <v>1745.8</v>
      </c>
    </row>
    <row r="144" spans="1:7" ht="18" customHeight="1" x14ac:dyDescent="0.2">
      <c r="A144" s="18" t="s">
        <v>131</v>
      </c>
      <c r="B144" s="36" t="s">
        <v>132</v>
      </c>
      <c r="C144" s="16"/>
      <c r="D144" s="17">
        <f t="shared" ref="D144:F145" si="26">D145</f>
        <v>143.9</v>
      </c>
      <c r="E144" s="75">
        <f t="shared" si="26"/>
        <v>0</v>
      </c>
      <c r="F144" s="51">
        <f t="shared" si="26"/>
        <v>143.9</v>
      </c>
    </row>
    <row r="145" spans="1:6" ht="23.25" customHeight="1" x14ac:dyDescent="0.2">
      <c r="A145" s="18" t="s">
        <v>61</v>
      </c>
      <c r="B145" s="36" t="s">
        <v>132</v>
      </c>
      <c r="C145" s="16">
        <v>600</v>
      </c>
      <c r="D145" s="17">
        <f t="shared" si="26"/>
        <v>143.9</v>
      </c>
      <c r="E145" s="75">
        <f t="shared" si="26"/>
        <v>0</v>
      </c>
      <c r="F145" s="51">
        <f t="shared" si="26"/>
        <v>143.9</v>
      </c>
    </row>
    <row r="146" spans="1:6" ht="23.25" customHeight="1" x14ac:dyDescent="0.2">
      <c r="A146" s="18" t="s">
        <v>60</v>
      </c>
      <c r="B146" s="36" t="s">
        <v>132</v>
      </c>
      <c r="C146" s="16">
        <v>630</v>
      </c>
      <c r="D146" s="17">
        <v>143.9</v>
      </c>
      <c r="E146" s="62">
        <v>0</v>
      </c>
      <c r="F146" s="45">
        <f>D146+E146</f>
        <v>143.9</v>
      </c>
    </row>
    <row r="147" spans="1:6" ht="22.5" customHeight="1" x14ac:dyDescent="0.2">
      <c r="A147" s="18" t="s">
        <v>54</v>
      </c>
      <c r="B147" s="15" t="s">
        <v>161</v>
      </c>
      <c r="C147" s="16"/>
      <c r="D147" s="17">
        <f t="shared" ref="D147:F148" si="27">D148</f>
        <v>245</v>
      </c>
      <c r="E147" s="75">
        <f t="shared" si="27"/>
        <v>0</v>
      </c>
      <c r="F147" s="51">
        <f t="shared" si="27"/>
        <v>245</v>
      </c>
    </row>
    <row r="148" spans="1:6" ht="25.5" customHeight="1" x14ac:dyDescent="0.2">
      <c r="A148" s="19" t="s">
        <v>76</v>
      </c>
      <c r="B148" s="15" t="s">
        <v>161</v>
      </c>
      <c r="C148" s="16" t="s">
        <v>34</v>
      </c>
      <c r="D148" s="17">
        <f t="shared" si="27"/>
        <v>245</v>
      </c>
      <c r="E148" s="75">
        <f t="shared" si="27"/>
        <v>0</v>
      </c>
      <c r="F148" s="51">
        <f t="shared" si="27"/>
        <v>245</v>
      </c>
    </row>
    <row r="149" spans="1:6" ht="24.75" customHeight="1" x14ac:dyDescent="0.2">
      <c r="A149" s="19" t="s">
        <v>35</v>
      </c>
      <c r="B149" s="15" t="s">
        <v>161</v>
      </c>
      <c r="C149" s="16" t="s">
        <v>36</v>
      </c>
      <c r="D149" s="17">
        <v>245</v>
      </c>
      <c r="E149" s="62">
        <v>0</v>
      </c>
      <c r="F149" s="45">
        <f>D149+E149</f>
        <v>245</v>
      </c>
    </row>
    <row r="150" spans="1:6" ht="19.5" customHeight="1" x14ac:dyDescent="0.2">
      <c r="A150" s="19" t="s">
        <v>81</v>
      </c>
      <c r="B150" s="29">
        <v>8410000000</v>
      </c>
      <c r="C150" s="16"/>
      <c r="D150" s="75">
        <f t="shared" ref="D150:F152" si="28">D151</f>
        <v>1745.8</v>
      </c>
      <c r="E150" s="75">
        <f t="shared" si="28"/>
        <v>0</v>
      </c>
      <c r="F150" s="75">
        <f t="shared" si="28"/>
        <v>1745.8</v>
      </c>
    </row>
    <row r="151" spans="1:6" ht="24" customHeight="1" x14ac:dyDescent="0.2">
      <c r="A151" s="19" t="s">
        <v>82</v>
      </c>
      <c r="B151" s="29">
        <v>8410100000</v>
      </c>
      <c r="C151" s="50"/>
      <c r="D151" s="75">
        <f t="shared" si="28"/>
        <v>1745.8</v>
      </c>
      <c r="E151" s="75">
        <f t="shared" si="28"/>
        <v>0</v>
      </c>
      <c r="F151" s="75">
        <f t="shared" si="28"/>
        <v>1745.8</v>
      </c>
    </row>
    <row r="152" spans="1:6" ht="24" customHeight="1" x14ac:dyDescent="0.2">
      <c r="A152" s="19" t="s">
        <v>148</v>
      </c>
      <c r="B152" s="15" t="s">
        <v>149</v>
      </c>
      <c r="C152" s="16"/>
      <c r="D152" s="75">
        <f t="shared" si="28"/>
        <v>1745.8</v>
      </c>
      <c r="E152" s="75">
        <f t="shared" si="28"/>
        <v>0</v>
      </c>
      <c r="F152" s="75">
        <f t="shared" si="28"/>
        <v>1745.8</v>
      </c>
    </row>
    <row r="153" spans="1:6" ht="24.75" customHeight="1" x14ac:dyDescent="0.2">
      <c r="A153" s="19" t="s">
        <v>54</v>
      </c>
      <c r="B153" s="29">
        <v>8410199990</v>
      </c>
      <c r="C153" s="16"/>
      <c r="D153" s="17">
        <f t="shared" ref="D153:F154" si="29">D154</f>
        <v>1745.8</v>
      </c>
      <c r="E153" s="75">
        <f t="shared" si="29"/>
        <v>0</v>
      </c>
      <c r="F153" s="51">
        <f t="shared" si="29"/>
        <v>1745.8</v>
      </c>
    </row>
    <row r="154" spans="1:6" ht="24" customHeight="1" x14ac:dyDescent="0.2">
      <c r="A154" s="19" t="s">
        <v>76</v>
      </c>
      <c r="B154" s="29">
        <v>8410199990</v>
      </c>
      <c r="C154" s="16">
        <v>200</v>
      </c>
      <c r="D154" s="17">
        <f t="shared" si="29"/>
        <v>1745.8</v>
      </c>
      <c r="E154" s="75">
        <f t="shared" si="29"/>
        <v>0</v>
      </c>
      <c r="F154" s="51">
        <f t="shared" si="29"/>
        <v>1745.8</v>
      </c>
    </row>
    <row r="155" spans="1:6" ht="26.25" customHeight="1" x14ac:dyDescent="0.2">
      <c r="A155" s="19" t="s">
        <v>35</v>
      </c>
      <c r="B155" s="29">
        <v>8410199990</v>
      </c>
      <c r="C155" s="16">
        <v>240</v>
      </c>
      <c r="D155" s="17">
        <v>1745.8</v>
      </c>
      <c r="E155" s="62">
        <v>0</v>
      </c>
      <c r="F155" s="45">
        <f>D155+E155</f>
        <v>1745.8</v>
      </c>
    </row>
    <row r="156" spans="1:6" x14ac:dyDescent="0.2">
      <c r="A156" s="30"/>
      <c r="B156" s="31"/>
      <c r="C156" s="32" t="s">
        <v>79</v>
      </c>
      <c r="D156" s="33">
        <f>D8+D22+D33+D69+D98+D105+D110+D133+D150</f>
        <v>37263.500000000007</v>
      </c>
      <c r="E156" s="33">
        <f t="shared" ref="E156:F156" si="30">E8+E22+E33+E69+E98+E105+E110+E133+E150</f>
        <v>-200.01800000000003</v>
      </c>
      <c r="F156" s="33">
        <f t="shared" si="30"/>
        <v>69843.576000000001</v>
      </c>
    </row>
    <row r="157" spans="1:6" ht="27" customHeight="1" x14ac:dyDescent="0.2">
      <c r="A157" s="5"/>
      <c r="B157" s="5"/>
      <c r="D157" s="28"/>
      <c r="E157" s="48"/>
      <c r="F157" s="48"/>
    </row>
    <row r="158" spans="1:6" x14ac:dyDescent="0.2">
      <c r="A158" s="5"/>
      <c r="B158" s="5"/>
      <c r="D158" s="28"/>
    </row>
    <row r="159" spans="1:6" x14ac:dyDescent="0.2">
      <c r="A159" s="5"/>
      <c r="B159" s="5"/>
      <c r="D159" s="34"/>
    </row>
    <row r="160" spans="1:6" x14ac:dyDescent="0.2">
      <c r="A160" s="5"/>
      <c r="B160" s="5"/>
    </row>
    <row r="161" spans="1:2" ht="26.25" customHeight="1" x14ac:dyDescent="0.2">
      <c r="A161" s="5"/>
      <c r="B161" s="5"/>
    </row>
    <row r="162" spans="1:2" ht="26.25" customHeight="1" x14ac:dyDescent="0.2">
      <c r="A162" s="5"/>
      <c r="B162" s="5"/>
    </row>
    <row r="163" spans="1:2" ht="43.5" customHeight="1" x14ac:dyDescent="0.2">
      <c r="A163" s="5"/>
      <c r="B163" s="5"/>
    </row>
    <row r="164" spans="1:2" x14ac:dyDescent="0.2">
      <c r="A164" s="5"/>
      <c r="B164" s="5"/>
    </row>
    <row r="165" spans="1:2" x14ac:dyDescent="0.2">
      <c r="A165" s="5"/>
      <c r="B165" s="5"/>
    </row>
    <row r="166" spans="1:2" x14ac:dyDescent="0.2">
      <c r="A166" s="5"/>
      <c r="B166" s="5"/>
    </row>
    <row r="167" spans="1:2" ht="30" customHeight="1" x14ac:dyDescent="0.2">
      <c r="A167" s="5"/>
      <c r="B167" s="5"/>
    </row>
    <row r="168" spans="1:2" ht="15" customHeight="1" x14ac:dyDescent="0.2">
      <c r="A168" s="5"/>
      <c r="B168" s="5"/>
    </row>
    <row r="169" spans="1:2" ht="31.5" customHeight="1" x14ac:dyDescent="0.2">
      <c r="A169" s="5"/>
      <c r="B169" s="5"/>
    </row>
    <row r="170" spans="1:2" ht="32.25" customHeight="1" x14ac:dyDescent="0.2">
      <c r="A170" s="5"/>
      <c r="B170" s="5"/>
    </row>
    <row r="171" spans="1:2" x14ac:dyDescent="0.2">
      <c r="A171" s="5"/>
      <c r="B171" s="5"/>
    </row>
  </sheetData>
  <autoFilter ref="A7:F156"/>
  <mergeCells count="4">
    <mergeCell ref="C3:D3"/>
    <mergeCell ref="E3:F3"/>
    <mergeCell ref="A4:F5"/>
    <mergeCell ref="E1:F1"/>
  </mergeCells>
  <pageMargins left="0" right="0" top="0" bottom="0" header="0" footer="0"/>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4"/>
  <sheetViews>
    <sheetView zoomScaleNormal="100" workbookViewId="0">
      <selection activeCell="G1" sqref="G1:H1"/>
    </sheetView>
  </sheetViews>
  <sheetFormatPr defaultRowHeight="11.25" x14ac:dyDescent="0.2"/>
  <cols>
    <col min="1" max="1" width="50.42578125" style="2" customWidth="1"/>
    <col min="2" max="2" width="5.42578125" style="47" customWidth="1"/>
    <col min="3" max="3" width="5.28515625" style="47" customWidth="1"/>
    <col min="4" max="4" width="10.5703125" style="4" hidden="1" customWidth="1"/>
    <col min="5" max="5" width="7.140625" style="48" hidden="1" customWidth="1"/>
    <col min="6" max="6" width="17.28515625" style="47" customWidth="1"/>
    <col min="7" max="7" width="9.140625" style="48"/>
    <col min="8" max="8" width="16" style="48" customWidth="1"/>
    <col min="9" max="16384" width="9.140625" style="48"/>
  </cols>
  <sheetData>
    <row r="1" spans="1:8" ht="47.25" customHeight="1" x14ac:dyDescent="0.2">
      <c r="G1" s="151" t="s">
        <v>313</v>
      </c>
      <c r="H1" s="151"/>
    </row>
    <row r="3" spans="1:8" ht="44.25" customHeight="1" x14ac:dyDescent="0.2">
      <c r="E3" s="151"/>
      <c r="F3" s="151"/>
      <c r="G3" s="151" t="s">
        <v>204</v>
      </c>
      <c r="H3" s="151"/>
    </row>
    <row r="4" spans="1:8" ht="45" customHeight="1" x14ac:dyDescent="0.2">
      <c r="A4" s="152" t="s">
        <v>184</v>
      </c>
      <c r="B4" s="152"/>
      <c r="C4" s="152"/>
      <c r="D4" s="152"/>
      <c r="E4" s="152"/>
      <c r="F4" s="152"/>
      <c r="G4" s="152"/>
      <c r="H4" s="152"/>
    </row>
    <row r="5" spans="1:8" ht="21" customHeight="1" x14ac:dyDescent="0.2"/>
    <row r="6" spans="1:8" x14ac:dyDescent="0.2">
      <c r="H6" s="47" t="s">
        <v>89</v>
      </c>
    </row>
    <row r="7" spans="1:8" ht="81" customHeight="1" x14ac:dyDescent="0.2">
      <c r="A7" s="43" t="s">
        <v>0</v>
      </c>
      <c r="B7" s="43" t="s">
        <v>1</v>
      </c>
      <c r="C7" s="43" t="s">
        <v>2</v>
      </c>
      <c r="D7" s="40" t="s">
        <v>3</v>
      </c>
      <c r="E7" s="43" t="s">
        <v>4</v>
      </c>
      <c r="F7" s="46" t="s">
        <v>193</v>
      </c>
      <c r="G7" s="52" t="s">
        <v>191</v>
      </c>
      <c r="H7" s="46" t="s">
        <v>192</v>
      </c>
    </row>
    <row r="8" spans="1:8" ht="20.25" customHeight="1" x14ac:dyDescent="0.2">
      <c r="A8" s="9" t="s">
        <v>5</v>
      </c>
      <c r="B8" s="10">
        <v>1</v>
      </c>
      <c r="C8" s="39"/>
      <c r="D8" s="15"/>
      <c r="E8" s="39"/>
      <c r="F8" s="63">
        <v>18233.3</v>
      </c>
      <c r="G8" s="104">
        <v>0</v>
      </c>
      <c r="H8" s="109">
        <f>'расходы 2019'!H8</f>
        <v>18233.29</v>
      </c>
    </row>
    <row r="9" spans="1:8" ht="22.5" customHeight="1" x14ac:dyDescent="0.2">
      <c r="A9" s="13" t="s">
        <v>6</v>
      </c>
      <c r="B9" s="49">
        <v>1</v>
      </c>
      <c r="C9" s="49">
        <v>2</v>
      </c>
      <c r="D9" s="15" t="s">
        <v>33</v>
      </c>
      <c r="E9" s="50" t="s">
        <v>33</v>
      </c>
      <c r="F9" s="59">
        <f>F10</f>
        <v>1875</v>
      </c>
      <c r="G9" s="60">
        <f t="shared" ref="G9:G72" si="0">H9-F9</f>
        <v>0</v>
      </c>
      <c r="H9" s="45">
        <v>1875</v>
      </c>
    </row>
    <row r="10" spans="1:8" ht="36.75" hidden="1" customHeight="1" x14ac:dyDescent="0.2">
      <c r="A10" s="18" t="s">
        <v>96</v>
      </c>
      <c r="B10" s="49">
        <v>1</v>
      </c>
      <c r="C10" s="49">
        <v>2</v>
      </c>
      <c r="D10" s="15" t="s">
        <v>93</v>
      </c>
      <c r="E10" s="50" t="s">
        <v>33</v>
      </c>
      <c r="F10" s="59">
        <f>F11</f>
        <v>1875</v>
      </c>
      <c r="G10" s="60">
        <f t="shared" si="0"/>
        <v>0</v>
      </c>
      <c r="H10" s="45">
        <v>1875</v>
      </c>
    </row>
    <row r="11" spans="1:8" ht="35.25" hidden="1" customHeight="1" x14ac:dyDescent="0.2">
      <c r="A11" s="18" t="s">
        <v>72</v>
      </c>
      <c r="B11" s="49">
        <v>1</v>
      </c>
      <c r="C11" s="49">
        <v>2</v>
      </c>
      <c r="D11" s="15" t="s">
        <v>94</v>
      </c>
      <c r="E11" s="50"/>
      <c r="F11" s="59">
        <f>+F12</f>
        <v>1875</v>
      </c>
      <c r="G11" s="60">
        <f t="shared" si="0"/>
        <v>0</v>
      </c>
      <c r="H11" s="45">
        <v>1875</v>
      </c>
    </row>
    <row r="12" spans="1:8" ht="18.75" hidden="1" customHeight="1" x14ac:dyDescent="0.2">
      <c r="A12" s="18" t="s">
        <v>51</v>
      </c>
      <c r="B12" s="49">
        <v>1</v>
      </c>
      <c r="C12" s="49">
        <v>2</v>
      </c>
      <c r="D12" s="15" t="s">
        <v>95</v>
      </c>
      <c r="E12" s="50" t="s">
        <v>33</v>
      </c>
      <c r="F12" s="59">
        <f>F13</f>
        <v>1875</v>
      </c>
      <c r="G12" s="60">
        <f t="shared" si="0"/>
        <v>0</v>
      </c>
      <c r="H12" s="45">
        <v>1875</v>
      </c>
    </row>
    <row r="13" spans="1:8" ht="47.25" hidden="1" customHeight="1" x14ac:dyDescent="0.2">
      <c r="A13" s="19" t="s">
        <v>37</v>
      </c>
      <c r="B13" s="49">
        <v>1</v>
      </c>
      <c r="C13" s="49">
        <v>2</v>
      </c>
      <c r="D13" s="15" t="s">
        <v>95</v>
      </c>
      <c r="E13" s="50" t="s">
        <v>38</v>
      </c>
      <c r="F13" s="59">
        <f>F14</f>
        <v>1875</v>
      </c>
      <c r="G13" s="60">
        <f t="shared" si="0"/>
        <v>0</v>
      </c>
      <c r="H13" s="45">
        <v>1875</v>
      </c>
    </row>
    <row r="14" spans="1:8" ht="25.5" hidden="1" customHeight="1" x14ac:dyDescent="0.2">
      <c r="A14" s="19" t="s">
        <v>41</v>
      </c>
      <c r="B14" s="49">
        <v>1</v>
      </c>
      <c r="C14" s="49">
        <v>2</v>
      </c>
      <c r="D14" s="15" t="s">
        <v>95</v>
      </c>
      <c r="E14" s="50" t="s">
        <v>42</v>
      </c>
      <c r="F14" s="59">
        <v>1875</v>
      </c>
      <c r="G14" s="60">
        <f t="shared" si="0"/>
        <v>0</v>
      </c>
      <c r="H14" s="45">
        <v>1875</v>
      </c>
    </row>
    <row r="15" spans="1:8" ht="38.25" customHeight="1" x14ac:dyDescent="0.2">
      <c r="A15" s="19" t="s">
        <v>7</v>
      </c>
      <c r="B15" s="49">
        <v>1</v>
      </c>
      <c r="C15" s="49">
        <v>4</v>
      </c>
      <c r="D15" s="15"/>
      <c r="E15" s="50"/>
      <c r="F15" s="59">
        <f t="shared" ref="F15:F19" si="1">F16</f>
        <v>10441</v>
      </c>
      <c r="G15" s="60">
        <f t="shared" si="0"/>
        <v>-4.8179999999993015</v>
      </c>
      <c r="H15" s="45">
        <v>10436.182000000001</v>
      </c>
    </row>
    <row r="16" spans="1:8" ht="33.75" hidden="1" customHeight="1" x14ac:dyDescent="0.2">
      <c r="A16" s="18" t="s">
        <v>96</v>
      </c>
      <c r="B16" s="49">
        <v>1</v>
      </c>
      <c r="C16" s="49">
        <v>4</v>
      </c>
      <c r="D16" s="15" t="s">
        <v>93</v>
      </c>
      <c r="E16" s="50" t="s">
        <v>33</v>
      </c>
      <c r="F16" s="59">
        <f>F17</f>
        <v>10441</v>
      </c>
      <c r="G16" s="60">
        <f t="shared" si="0"/>
        <v>-4.8179999999993015</v>
      </c>
      <c r="H16" s="45">
        <v>10436.182000000001</v>
      </c>
    </row>
    <row r="17" spans="1:8" ht="33.75" hidden="1" customHeight="1" x14ac:dyDescent="0.2">
      <c r="A17" s="18" t="s">
        <v>73</v>
      </c>
      <c r="B17" s="49">
        <v>1</v>
      </c>
      <c r="C17" s="49">
        <v>4</v>
      </c>
      <c r="D17" s="15" t="s">
        <v>94</v>
      </c>
      <c r="E17" s="50"/>
      <c r="F17" s="59">
        <f t="shared" si="1"/>
        <v>10441</v>
      </c>
      <c r="G17" s="60">
        <f t="shared" si="0"/>
        <v>-4.8179999999993015</v>
      </c>
      <c r="H17" s="45">
        <v>10436.182000000001</v>
      </c>
    </row>
    <row r="18" spans="1:8" ht="11.25" hidden="1" customHeight="1" x14ac:dyDescent="0.2">
      <c r="A18" s="18" t="s">
        <v>25</v>
      </c>
      <c r="B18" s="49">
        <v>1</v>
      </c>
      <c r="C18" s="49">
        <v>4</v>
      </c>
      <c r="D18" s="15" t="s">
        <v>97</v>
      </c>
      <c r="E18" s="50" t="s">
        <v>33</v>
      </c>
      <c r="F18" s="59">
        <f t="shared" si="1"/>
        <v>10441</v>
      </c>
      <c r="G18" s="60">
        <f t="shared" si="0"/>
        <v>-4.8179999999993015</v>
      </c>
      <c r="H18" s="45">
        <v>10436.182000000001</v>
      </c>
    </row>
    <row r="19" spans="1:8" ht="45" hidden="1" customHeight="1" x14ac:dyDescent="0.2">
      <c r="A19" s="19" t="s">
        <v>37</v>
      </c>
      <c r="B19" s="49">
        <v>1</v>
      </c>
      <c r="C19" s="49">
        <v>4</v>
      </c>
      <c r="D19" s="15" t="s">
        <v>97</v>
      </c>
      <c r="E19" s="50" t="s">
        <v>38</v>
      </c>
      <c r="F19" s="59">
        <f t="shared" si="1"/>
        <v>10441</v>
      </c>
      <c r="G19" s="60">
        <f t="shared" si="0"/>
        <v>-4.8179999999993015</v>
      </c>
      <c r="H19" s="45">
        <v>10436.182000000001</v>
      </c>
    </row>
    <row r="20" spans="1:8" ht="22.5" hidden="1" x14ac:dyDescent="0.2">
      <c r="A20" s="19" t="s">
        <v>41</v>
      </c>
      <c r="B20" s="49">
        <v>1</v>
      </c>
      <c r="C20" s="49">
        <v>4</v>
      </c>
      <c r="D20" s="15" t="s">
        <v>97</v>
      </c>
      <c r="E20" s="50" t="s">
        <v>42</v>
      </c>
      <c r="F20" s="59">
        <v>10441</v>
      </c>
      <c r="G20" s="60">
        <f t="shared" si="0"/>
        <v>-4.8179999999993015</v>
      </c>
      <c r="H20" s="45">
        <v>10436.182000000001</v>
      </c>
    </row>
    <row r="21" spans="1:8" ht="38.25" customHeight="1" x14ac:dyDescent="0.2">
      <c r="A21" s="19" t="s">
        <v>63</v>
      </c>
      <c r="B21" s="49">
        <v>1</v>
      </c>
      <c r="C21" s="49">
        <v>6</v>
      </c>
      <c r="D21" s="15"/>
      <c r="E21" s="50"/>
      <c r="F21" s="59">
        <f>F27+F22</f>
        <v>20.900000000000002</v>
      </c>
      <c r="G21" s="60">
        <f t="shared" si="0"/>
        <v>0</v>
      </c>
      <c r="H21" s="45">
        <v>20.9</v>
      </c>
    </row>
    <row r="22" spans="1:8" ht="38.25" hidden="1" customHeight="1" x14ac:dyDescent="0.2">
      <c r="A22" s="18" t="s">
        <v>96</v>
      </c>
      <c r="B22" s="49">
        <v>1</v>
      </c>
      <c r="C22" s="49">
        <v>6</v>
      </c>
      <c r="D22" s="15" t="s">
        <v>93</v>
      </c>
      <c r="E22" s="50"/>
      <c r="F22" s="59">
        <f>F23</f>
        <v>0.6</v>
      </c>
      <c r="G22" s="60">
        <f t="shared" si="0"/>
        <v>0</v>
      </c>
      <c r="H22" s="45">
        <v>0.6</v>
      </c>
    </row>
    <row r="23" spans="1:8" ht="38.25" hidden="1" customHeight="1" x14ac:dyDescent="0.2">
      <c r="A23" s="18" t="s">
        <v>73</v>
      </c>
      <c r="B23" s="49">
        <v>1</v>
      </c>
      <c r="C23" s="49">
        <v>6</v>
      </c>
      <c r="D23" s="15" t="s">
        <v>94</v>
      </c>
      <c r="E23" s="50"/>
      <c r="F23" s="59">
        <f>F24</f>
        <v>0.6</v>
      </c>
      <c r="G23" s="60">
        <f t="shared" si="0"/>
        <v>0</v>
      </c>
      <c r="H23" s="45">
        <v>0.6</v>
      </c>
    </row>
    <row r="24" spans="1:8" ht="50.25" hidden="1" customHeight="1" x14ac:dyDescent="0.2">
      <c r="A24" s="19" t="s">
        <v>62</v>
      </c>
      <c r="B24" s="49">
        <v>1</v>
      </c>
      <c r="C24" s="49">
        <v>6</v>
      </c>
      <c r="D24" s="15" t="s">
        <v>98</v>
      </c>
      <c r="E24" s="50"/>
      <c r="F24" s="59">
        <f>F25</f>
        <v>0.6</v>
      </c>
      <c r="G24" s="60">
        <f t="shared" si="0"/>
        <v>0</v>
      </c>
      <c r="H24" s="45">
        <v>0.6</v>
      </c>
    </row>
    <row r="25" spans="1:8" ht="15" hidden="1" customHeight="1" x14ac:dyDescent="0.2">
      <c r="A25" s="19" t="s">
        <v>49</v>
      </c>
      <c r="B25" s="49"/>
      <c r="C25" s="49"/>
      <c r="D25" s="15" t="s">
        <v>98</v>
      </c>
      <c r="E25" s="50">
        <v>500</v>
      </c>
      <c r="F25" s="59">
        <f>F26</f>
        <v>0.6</v>
      </c>
      <c r="G25" s="60">
        <f t="shared" si="0"/>
        <v>0</v>
      </c>
      <c r="H25" s="45">
        <v>0.6</v>
      </c>
    </row>
    <row r="26" spans="1:8" ht="15.75" hidden="1" customHeight="1" x14ac:dyDescent="0.2">
      <c r="A26" s="19" t="s">
        <v>32</v>
      </c>
      <c r="B26" s="49">
        <v>1</v>
      </c>
      <c r="C26" s="49">
        <v>6</v>
      </c>
      <c r="D26" s="15" t="s">
        <v>98</v>
      </c>
      <c r="E26" s="50">
        <v>540</v>
      </c>
      <c r="F26" s="59">
        <v>0.6</v>
      </c>
      <c r="G26" s="60">
        <f t="shared" si="0"/>
        <v>0</v>
      </c>
      <c r="H26" s="45">
        <v>0.6</v>
      </c>
    </row>
    <row r="27" spans="1:8" ht="18" hidden="1" customHeight="1" x14ac:dyDescent="0.2">
      <c r="A27" s="18" t="s">
        <v>50</v>
      </c>
      <c r="B27" s="49">
        <v>1</v>
      </c>
      <c r="C27" s="49">
        <v>6</v>
      </c>
      <c r="D27" s="15" t="s">
        <v>92</v>
      </c>
      <c r="E27" s="50"/>
      <c r="F27" s="59">
        <f>F28</f>
        <v>20.3</v>
      </c>
      <c r="G27" s="60">
        <f t="shared" si="0"/>
        <v>0</v>
      </c>
      <c r="H27" s="45">
        <v>20.3</v>
      </c>
    </row>
    <row r="28" spans="1:8" ht="24" hidden="1" customHeight="1" x14ac:dyDescent="0.2">
      <c r="A28" s="44" t="s">
        <v>178</v>
      </c>
      <c r="B28" s="49">
        <v>1</v>
      </c>
      <c r="C28" s="49">
        <v>6</v>
      </c>
      <c r="D28" s="15" t="s">
        <v>99</v>
      </c>
      <c r="E28" s="50"/>
      <c r="F28" s="59">
        <f>F29</f>
        <v>20.3</v>
      </c>
      <c r="G28" s="60">
        <f t="shared" si="0"/>
        <v>0</v>
      </c>
      <c r="H28" s="45">
        <v>20.3</v>
      </c>
    </row>
    <row r="29" spans="1:8" ht="45" hidden="1" customHeight="1" x14ac:dyDescent="0.2">
      <c r="A29" s="19" t="s">
        <v>62</v>
      </c>
      <c r="B29" s="49">
        <v>1</v>
      </c>
      <c r="C29" s="49">
        <v>6</v>
      </c>
      <c r="D29" s="15" t="s">
        <v>100</v>
      </c>
      <c r="E29" s="50"/>
      <c r="F29" s="59">
        <f t="shared" ref="F29:F30" si="2">F30</f>
        <v>20.3</v>
      </c>
      <c r="G29" s="60">
        <f t="shared" si="0"/>
        <v>0</v>
      </c>
      <c r="H29" s="45">
        <v>20.3</v>
      </c>
    </row>
    <row r="30" spans="1:8" ht="11.25" hidden="1" customHeight="1" x14ac:dyDescent="0.2">
      <c r="A30" s="19" t="s">
        <v>49</v>
      </c>
      <c r="B30" s="49">
        <v>1</v>
      </c>
      <c r="C30" s="49">
        <v>6</v>
      </c>
      <c r="D30" s="15" t="s">
        <v>100</v>
      </c>
      <c r="E30" s="50">
        <v>500</v>
      </c>
      <c r="F30" s="59">
        <f t="shared" si="2"/>
        <v>20.3</v>
      </c>
      <c r="G30" s="60">
        <f t="shared" si="0"/>
        <v>0</v>
      </c>
      <c r="H30" s="45">
        <v>20.3</v>
      </c>
    </row>
    <row r="31" spans="1:8" ht="11.25" hidden="1" customHeight="1" x14ac:dyDescent="0.2">
      <c r="A31" s="19" t="s">
        <v>32</v>
      </c>
      <c r="B31" s="49">
        <v>1</v>
      </c>
      <c r="C31" s="49">
        <v>6</v>
      </c>
      <c r="D31" s="15" t="s">
        <v>100</v>
      </c>
      <c r="E31" s="50">
        <v>540</v>
      </c>
      <c r="F31" s="59">
        <v>20.3</v>
      </c>
      <c r="G31" s="60">
        <f t="shared" si="0"/>
        <v>0</v>
      </c>
      <c r="H31" s="45">
        <v>20.3</v>
      </c>
    </row>
    <row r="32" spans="1:8" ht="11.25" customHeight="1" x14ac:dyDescent="0.2">
      <c r="A32" s="13" t="s">
        <v>8</v>
      </c>
      <c r="B32" s="49">
        <v>1</v>
      </c>
      <c r="C32" s="49">
        <v>11</v>
      </c>
      <c r="D32" s="15"/>
      <c r="E32" s="50" t="s">
        <v>33</v>
      </c>
      <c r="F32" s="59">
        <f t="shared" ref="F32:F36" si="3">F33</f>
        <v>50</v>
      </c>
      <c r="G32" s="60">
        <f t="shared" si="0"/>
        <v>0</v>
      </c>
      <c r="H32" s="45">
        <v>50</v>
      </c>
    </row>
    <row r="33" spans="1:8" ht="12.75" hidden="1" customHeight="1" x14ac:dyDescent="0.2">
      <c r="A33" s="18" t="s">
        <v>50</v>
      </c>
      <c r="B33" s="49">
        <v>1</v>
      </c>
      <c r="C33" s="49">
        <v>11</v>
      </c>
      <c r="D33" s="15" t="s">
        <v>92</v>
      </c>
      <c r="E33" s="50" t="s">
        <v>33</v>
      </c>
      <c r="F33" s="59">
        <f t="shared" si="3"/>
        <v>50</v>
      </c>
      <c r="G33" s="60">
        <f t="shared" si="0"/>
        <v>0</v>
      </c>
      <c r="H33" s="45">
        <v>50</v>
      </c>
    </row>
    <row r="34" spans="1:8" ht="26.25" hidden="1" customHeight="1" x14ac:dyDescent="0.2">
      <c r="A34" s="18" t="s">
        <v>74</v>
      </c>
      <c r="B34" s="49">
        <v>1</v>
      </c>
      <c r="C34" s="49">
        <v>11</v>
      </c>
      <c r="D34" s="15" t="s">
        <v>101</v>
      </c>
      <c r="E34" s="50" t="s">
        <v>33</v>
      </c>
      <c r="F34" s="59">
        <f>F35</f>
        <v>50</v>
      </c>
      <c r="G34" s="60">
        <f t="shared" si="0"/>
        <v>0</v>
      </c>
      <c r="H34" s="45">
        <v>50</v>
      </c>
    </row>
    <row r="35" spans="1:8" ht="12" hidden="1" customHeight="1" x14ac:dyDescent="0.2">
      <c r="A35" s="18" t="s">
        <v>91</v>
      </c>
      <c r="B35" s="49">
        <v>1</v>
      </c>
      <c r="C35" s="49">
        <v>11</v>
      </c>
      <c r="D35" s="15" t="s">
        <v>102</v>
      </c>
      <c r="E35" s="50"/>
      <c r="F35" s="59">
        <f t="shared" si="3"/>
        <v>50</v>
      </c>
      <c r="G35" s="60">
        <f t="shared" si="0"/>
        <v>0</v>
      </c>
      <c r="H35" s="45">
        <v>50</v>
      </c>
    </row>
    <row r="36" spans="1:8" ht="11.25" hidden="1" customHeight="1" x14ac:dyDescent="0.2">
      <c r="A36" s="19" t="s">
        <v>43</v>
      </c>
      <c r="B36" s="49">
        <v>1</v>
      </c>
      <c r="C36" s="49">
        <v>11</v>
      </c>
      <c r="D36" s="15" t="s">
        <v>102</v>
      </c>
      <c r="E36" s="50" t="s">
        <v>44</v>
      </c>
      <c r="F36" s="59">
        <f t="shared" si="3"/>
        <v>50</v>
      </c>
      <c r="G36" s="60">
        <f t="shared" si="0"/>
        <v>0</v>
      </c>
      <c r="H36" s="45">
        <v>50</v>
      </c>
    </row>
    <row r="37" spans="1:8" hidden="1" x14ac:dyDescent="0.2">
      <c r="A37" s="19" t="s">
        <v>28</v>
      </c>
      <c r="B37" s="49">
        <v>1</v>
      </c>
      <c r="C37" s="49">
        <v>11</v>
      </c>
      <c r="D37" s="15" t="s">
        <v>102</v>
      </c>
      <c r="E37" s="50" t="s">
        <v>22</v>
      </c>
      <c r="F37" s="59">
        <v>50</v>
      </c>
      <c r="G37" s="60">
        <f t="shared" si="0"/>
        <v>0</v>
      </c>
      <c r="H37" s="45">
        <v>50</v>
      </c>
    </row>
    <row r="38" spans="1:8" ht="11.25" customHeight="1" x14ac:dyDescent="0.2">
      <c r="A38" s="13" t="s">
        <v>9</v>
      </c>
      <c r="B38" s="49">
        <v>1</v>
      </c>
      <c r="C38" s="49">
        <v>13</v>
      </c>
      <c r="D38" s="15" t="s">
        <v>33</v>
      </c>
      <c r="E38" s="50" t="s">
        <v>33</v>
      </c>
      <c r="F38" s="59">
        <f>F39+F51+F58</f>
        <v>5846.3899999999994</v>
      </c>
      <c r="G38" s="60">
        <f t="shared" si="0"/>
        <v>4.818000000000211</v>
      </c>
      <c r="H38" s="45">
        <v>5851.2079999999996</v>
      </c>
    </row>
    <row r="39" spans="1:8" ht="22.5" hidden="1" customHeight="1" x14ac:dyDescent="0.2">
      <c r="A39" s="18" t="s">
        <v>96</v>
      </c>
      <c r="B39" s="49">
        <v>1</v>
      </c>
      <c r="C39" s="49">
        <v>13</v>
      </c>
      <c r="D39" s="15" t="s">
        <v>93</v>
      </c>
      <c r="E39" s="50" t="s">
        <v>33</v>
      </c>
      <c r="F39" s="59">
        <f>F40</f>
        <v>4915.6899999999996</v>
      </c>
      <c r="G39" s="60">
        <f t="shared" si="0"/>
        <v>4.818000000000211</v>
      </c>
      <c r="H39" s="45">
        <v>4920.5079999999998</v>
      </c>
    </row>
    <row r="40" spans="1:8" ht="35.25" hidden="1" customHeight="1" x14ac:dyDescent="0.2">
      <c r="A40" s="18" t="s">
        <v>72</v>
      </c>
      <c r="B40" s="49">
        <v>1</v>
      </c>
      <c r="C40" s="49">
        <v>2</v>
      </c>
      <c r="D40" s="15" t="s">
        <v>94</v>
      </c>
      <c r="E40" s="50" t="s">
        <v>33</v>
      </c>
      <c r="F40" s="59">
        <f>F41+F48</f>
        <v>4915.6899999999996</v>
      </c>
      <c r="G40" s="60">
        <f t="shared" si="0"/>
        <v>4.818000000000211</v>
      </c>
      <c r="H40" s="59">
        <f>H41+H48</f>
        <v>4920.5079999999998</v>
      </c>
    </row>
    <row r="41" spans="1:8" ht="25.5" hidden="1" customHeight="1" x14ac:dyDescent="0.2">
      <c r="A41" s="18" t="s">
        <v>54</v>
      </c>
      <c r="B41" s="49">
        <v>1</v>
      </c>
      <c r="C41" s="49">
        <v>13</v>
      </c>
      <c r="D41" s="15" t="s">
        <v>104</v>
      </c>
      <c r="E41" s="50"/>
      <c r="F41" s="59">
        <f>F44+F42+F46</f>
        <v>4868.29</v>
      </c>
      <c r="G41" s="60">
        <f t="shared" si="0"/>
        <v>0</v>
      </c>
      <c r="H41" s="45">
        <v>4868.29</v>
      </c>
    </row>
    <row r="42" spans="1:8" ht="47.25" hidden="1" customHeight="1" x14ac:dyDescent="0.2">
      <c r="A42" s="19" t="s">
        <v>37</v>
      </c>
      <c r="B42" s="49">
        <v>1</v>
      </c>
      <c r="C42" s="49">
        <v>13</v>
      </c>
      <c r="D42" s="15" t="s">
        <v>104</v>
      </c>
      <c r="E42" s="50" t="s">
        <v>38</v>
      </c>
      <c r="F42" s="59">
        <f>F43</f>
        <v>4688</v>
      </c>
      <c r="G42" s="60">
        <f t="shared" si="0"/>
        <v>-1</v>
      </c>
      <c r="H42" s="45">
        <v>4687</v>
      </c>
    </row>
    <row r="43" spans="1:8" ht="14.25" hidden="1" customHeight="1" x14ac:dyDescent="0.2">
      <c r="A43" s="19" t="s">
        <v>39</v>
      </c>
      <c r="B43" s="49">
        <v>1</v>
      </c>
      <c r="C43" s="49">
        <v>13</v>
      </c>
      <c r="D43" s="15" t="s">
        <v>104</v>
      </c>
      <c r="E43" s="50" t="s">
        <v>40</v>
      </c>
      <c r="F43" s="59">
        <v>4688</v>
      </c>
      <c r="G43" s="60">
        <f t="shared" si="0"/>
        <v>-1</v>
      </c>
      <c r="H43" s="45">
        <v>4687</v>
      </c>
    </row>
    <row r="44" spans="1:8" ht="22.5" hidden="1" customHeight="1" x14ac:dyDescent="0.2">
      <c r="A44" s="19" t="s">
        <v>76</v>
      </c>
      <c r="B44" s="49">
        <v>1</v>
      </c>
      <c r="C44" s="49">
        <v>13</v>
      </c>
      <c r="D44" s="15" t="s">
        <v>104</v>
      </c>
      <c r="E44" s="50" t="s">
        <v>34</v>
      </c>
      <c r="F44" s="59">
        <f>F45</f>
        <v>123.69</v>
      </c>
      <c r="G44" s="60">
        <f t="shared" si="0"/>
        <v>0</v>
      </c>
      <c r="H44" s="45">
        <v>123.69</v>
      </c>
    </row>
    <row r="45" spans="1:8" ht="22.5" hidden="1" x14ac:dyDescent="0.2">
      <c r="A45" s="19" t="s">
        <v>35</v>
      </c>
      <c r="B45" s="49">
        <v>1</v>
      </c>
      <c r="C45" s="49">
        <v>13</v>
      </c>
      <c r="D45" s="15" t="s">
        <v>104</v>
      </c>
      <c r="E45" s="50" t="s">
        <v>36</v>
      </c>
      <c r="F45" s="59">
        <v>123.69</v>
      </c>
      <c r="G45" s="60">
        <f t="shared" si="0"/>
        <v>0</v>
      </c>
      <c r="H45" s="45">
        <v>123.69</v>
      </c>
    </row>
    <row r="46" spans="1:8" hidden="1" x14ac:dyDescent="0.2">
      <c r="A46" s="19" t="s">
        <v>43</v>
      </c>
      <c r="B46" s="49">
        <v>1</v>
      </c>
      <c r="C46" s="49">
        <v>13</v>
      </c>
      <c r="D46" s="15" t="s">
        <v>104</v>
      </c>
      <c r="E46" s="50" t="s">
        <v>44</v>
      </c>
      <c r="F46" s="59">
        <f>F47</f>
        <v>56.6</v>
      </c>
      <c r="G46" s="60">
        <f t="shared" si="0"/>
        <v>1</v>
      </c>
      <c r="H46" s="45">
        <v>57.6</v>
      </c>
    </row>
    <row r="47" spans="1:8" hidden="1" x14ac:dyDescent="0.2">
      <c r="A47" s="19" t="s">
        <v>45</v>
      </c>
      <c r="B47" s="49">
        <v>1</v>
      </c>
      <c r="C47" s="49">
        <v>13</v>
      </c>
      <c r="D47" s="15" t="s">
        <v>104</v>
      </c>
      <c r="E47" s="50" t="s">
        <v>46</v>
      </c>
      <c r="F47" s="59">
        <v>56.6</v>
      </c>
      <c r="G47" s="60">
        <f t="shared" si="0"/>
        <v>1</v>
      </c>
      <c r="H47" s="45">
        <v>57.6</v>
      </c>
    </row>
    <row r="48" spans="1:8" hidden="1" x14ac:dyDescent="0.2">
      <c r="A48" s="1" t="s">
        <v>53</v>
      </c>
      <c r="B48" s="49">
        <v>1</v>
      </c>
      <c r="C48" s="49">
        <v>13</v>
      </c>
      <c r="D48" s="15" t="s">
        <v>103</v>
      </c>
      <c r="E48" s="50"/>
      <c r="F48" s="59">
        <f>F49</f>
        <v>47.4</v>
      </c>
      <c r="G48" s="60">
        <f t="shared" si="0"/>
        <v>4.8180000000000049</v>
      </c>
      <c r="H48" s="45">
        <v>52.218000000000004</v>
      </c>
    </row>
    <row r="49" spans="1:8" hidden="1" x14ac:dyDescent="0.2">
      <c r="A49" s="19" t="s">
        <v>43</v>
      </c>
      <c r="B49" s="49">
        <v>1</v>
      </c>
      <c r="C49" s="49">
        <v>13</v>
      </c>
      <c r="D49" s="15" t="s">
        <v>103</v>
      </c>
      <c r="E49" s="50" t="s">
        <v>44</v>
      </c>
      <c r="F49" s="59">
        <f>F50</f>
        <v>47.4</v>
      </c>
      <c r="G49" s="60">
        <f t="shared" si="0"/>
        <v>4.8180000000000049</v>
      </c>
      <c r="H49" s="45">
        <v>52.218000000000004</v>
      </c>
    </row>
    <row r="50" spans="1:8" hidden="1" x14ac:dyDescent="0.2">
      <c r="A50" s="19" t="s">
        <v>45</v>
      </c>
      <c r="B50" s="49">
        <v>1</v>
      </c>
      <c r="C50" s="49">
        <v>13</v>
      </c>
      <c r="D50" s="15" t="s">
        <v>103</v>
      </c>
      <c r="E50" s="50" t="s">
        <v>46</v>
      </c>
      <c r="F50" s="59">
        <v>47.4</v>
      </c>
      <c r="G50" s="60">
        <f t="shared" si="0"/>
        <v>4.8180000000000049</v>
      </c>
      <c r="H50" s="45">
        <v>52.218000000000004</v>
      </c>
    </row>
    <row r="51" spans="1:8" ht="29.25" hidden="1" customHeight="1" x14ac:dyDescent="0.2">
      <c r="A51" s="19" t="s">
        <v>106</v>
      </c>
      <c r="B51" s="49">
        <v>1</v>
      </c>
      <c r="C51" s="49">
        <v>13</v>
      </c>
      <c r="D51" s="15" t="s">
        <v>105</v>
      </c>
      <c r="E51" s="50"/>
      <c r="F51" s="59">
        <f>F52</f>
        <v>928.7</v>
      </c>
      <c r="G51" s="60">
        <f t="shared" si="0"/>
        <v>0</v>
      </c>
      <c r="H51" s="45">
        <v>928.7</v>
      </c>
    </row>
    <row r="52" spans="1:8" ht="35.25" hidden="1" customHeight="1" x14ac:dyDescent="0.2">
      <c r="A52" s="19" t="s">
        <v>75</v>
      </c>
      <c r="B52" s="49">
        <v>1</v>
      </c>
      <c r="C52" s="49">
        <v>13</v>
      </c>
      <c r="D52" s="15" t="s">
        <v>107</v>
      </c>
      <c r="E52" s="50"/>
      <c r="F52" s="59">
        <f>F53</f>
        <v>928.7</v>
      </c>
      <c r="G52" s="60">
        <f t="shared" si="0"/>
        <v>0</v>
      </c>
      <c r="H52" s="45">
        <v>928.7</v>
      </c>
    </row>
    <row r="53" spans="1:8" ht="23.25" hidden="1" customHeight="1" x14ac:dyDescent="0.2">
      <c r="A53" s="19" t="s">
        <v>54</v>
      </c>
      <c r="B53" s="49">
        <v>1</v>
      </c>
      <c r="C53" s="49">
        <v>13</v>
      </c>
      <c r="D53" s="15" t="s">
        <v>108</v>
      </c>
      <c r="E53" s="50"/>
      <c r="F53" s="59">
        <f>F54+F56</f>
        <v>928.7</v>
      </c>
      <c r="G53" s="60">
        <f t="shared" si="0"/>
        <v>0</v>
      </c>
      <c r="H53" s="45">
        <v>928.7</v>
      </c>
    </row>
    <row r="54" spans="1:8" ht="22.5" hidden="1" x14ac:dyDescent="0.2">
      <c r="A54" s="19" t="s">
        <v>76</v>
      </c>
      <c r="B54" s="49">
        <v>1</v>
      </c>
      <c r="C54" s="49">
        <v>13</v>
      </c>
      <c r="D54" s="15" t="s">
        <v>108</v>
      </c>
      <c r="E54" s="50" t="s">
        <v>34</v>
      </c>
      <c r="F54" s="59">
        <f>F55</f>
        <v>900.7</v>
      </c>
      <c r="G54" s="60">
        <f t="shared" si="0"/>
        <v>-0.65000000000009095</v>
      </c>
      <c r="H54" s="45">
        <v>900.05</v>
      </c>
    </row>
    <row r="55" spans="1:8" ht="22.5" hidden="1" x14ac:dyDescent="0.2">
      <c r="A55" s="19" t="s">
        <v>35</v>
      </c>
      <c r="B55" s="49">
        <v>1</v>
      </c>
      <c r="C55" s="49">
        <v>13</v>
      </c>
      <c r="D55" s="15" t="s">
        <v>108</v>
      </c>
      <c r="E55" s="50" t="s">
        <v>36</v>
      </c>
      <c r="F55" s="59">
        <v>900.7</v>
      </c>
      <c r="G55" s="60">
        <f t="shared" si="0"/>
        <v>-0.65000000000009095</v>
      </c>
      <c r="H55" s="45">
        <v>900.05</v>
      </c>
    </row>
    <row r="56" spans="1:8" hidden="1" x14ac:dyDescent="0.2">
      <c r="A56" s="19" t="s">
        <v>43</v>
      </c>
      <c r="B56" s="49">
        <v>1</v>
      </c>
      <c r="C56" s="49">
        <v>13</v>
      </c>
      <c r="D56" s="15" t="s">
        <v>108</v>
      </c>
      <c r="E56" s="50" t="s">
        <v>44</v>
      </c>
      <c r="F56" s="59">
        <f>F57</f>
        <v>28</v>
      </c>
      <c r="G56" s="60">
        <f t="shared" si="0"/>
        <v>0.64999999999999858</v>
      </c>
      <c r="H56" s="45">
        <v>28.65</v>
      </c>
    </row>
    <row r="57" spans="1:8" hidden="1" x14ac:dyDescent="0.2">
      <c r="A57" s="19" t="s">
        <v>45</v>
      </c>
      <c r="B57" s="49">
        <v>1</v>
      </c>
      <c r="C57" s="49">
        <v>13</v>
      </c>
      <c r="D57" s="15" t="s">
        <v>108</v>
      </c>
      <c r="E57" s="50" t="s">
        <v>46</v>
      </c>
      <c r="F57" s="59">
        <v>28</v>
      </c>
      <c r="G57" s="60">
        <f t="shared" si="0"/>
        <v>0.64999999999999858</v>
      </c>
      <c r="H57" s="45">
        <v>28.65</v>
      </c>
    </row>
    <row r="58" spans="1:8" ht="36.75" hidden="1" customHeight="1" x14ac:dyDescent="0.2">
      <c r="A58" s="19" t="s">
        <v>188</v>
      </c>
      <c r="B58" s="49">
        <v>1</v>
      </c>
      <c r="C58" s="49">
        <v>13</v>
      </c>
      <c r="D58" s="15" t="s">
        <v>109</v>
      </c>
      <c r="E58" s="50"/>
      <c r="F58" s="59">
        <f>F59+F64</f>
        <v>2</v>
      </c>
      <c r="G58" s="60">
        <f t="shared" si="0"/>
        <v>0</v>
      </c>
      <c r="H58" s="45">
        <v>2</v>
      </c>
    </row>
    <row r="59" spans="1:8" ht="30" hidden="1" customHeight="1" x14ac:dyDescent="0.2">
      <c r="A59" s="19" t="s">
        <v>163</v>
      </c>
      <c r="B59" s="49">
        <v>1</v>
      </c>
      <c r="C59" s="49">
        <v>13</v>
      </c>
      <c r="D59" s="15" t="s">
        <v>165</v>
      </c>
      <c r="E59" s="50"/>
      <c r="F59" s="59">
        <f>F60</f>
        <v>1</v>
      </c>
      <c r="G59" s="60">
        <f t="shared" si="0"/>
        <v>0</v>
      </c>
      <c r="H59" s="45">
        <v>1</v>
      </c>
    </row>
    <row r="60" spans="1:8" ht="36.75" hidden="1" customHeight="1" x14ac:dyDescent="0.2">
      <c r="A60" s="19" t="s">
        <v>164</v>
      </c>
      <c r="B60" s="49">
        <v>1</v>
      </c>
      <c r="C60" s="49">
        <v>13</v>
      </c>
      <c r="D60" s="15" t="s">
        <v>166</v>
      </c>
      <c r="E60" s="50"/>
      <c r="F60" s="59">
        <f>F61</f>
        <v>1</v>
      </c>
      <c r="G60" s="60">
        <f t="shared" si="0"/>
        <v>0</v>
      </c>
      <c r="H60" s="45">
        <v>1</v>
      </c>
    </row>
    <row r="61" spans="1:8" ht="22.5" hidden="1" x14ac:dyDescent="0.2">
      <c r="A61" s="19" t="s">
        <v>54</v>
      </c>
      <c r="B61" s="49">
        <v>1</v>
      </c>
      <c r="C61" s="49">
        <v>13</v>
      </c>
      <c r="D61" s="15" t="s">
        <v>167</v>
      </c>
      <c r="E61" s="50"/>
      <c r="F61" s="59">
        <f>F62</f>
        <v>1</v>
      </c>
      <c r="G61" s="60">
        <f t="shared" si="0"/>
        <v>0</v>
      </c>
      <c r="H61" s="45">
        <v>1</v>
      </c>
    </row>
    <row r="62" spans="1:8" ht="22.5" hidden="1" x14ac:dyDescent="0.2">
      <c r="A62" s="19" t="s">
        <v>76</v>
      </c>
      <c r="B62" s="49">
        <v>1</v>
      </c>
      <c r="C62" s="49">
        <v>13</v>
      </c>
      <c r="D62" s="15" t="s">
        <v>167</v>
      </c>
      <c r="E62" s="50">
        <v>200</v>
      </c>
      <c r="F62" s="59">
        <f>F63</f>
        <v>1</v>
      </c>
      <c r="G62" s="60">
        <f t="shared" si="0"/>
        <v>0</v>
      </c>
      <c r="H62" s="45">
        <v>1</v>
      </c>
    </row>
    <row r="63" spans="1:8" ht="22.5" hidden="1" x14ac:dyDescent="0.2">
      <c r="A63" s="19" t="s">
        <v>35</v>
      </c>
      <c r="B63" s="49">
        <v>1</v>
      </c>
      <c r="C63" s="49">
        <v>13</v>
      </c>
      <c r="D63" s="15" t="s">
        <v>167</v>
      </c>
      <c r="E63" s="50">
        <v>240</v>
      </c>
      <c r="F63" s="59">
        <v>1</v>
      </c>
      <c r="G63" s="60">
        <f t="shared" si="0"/>
        <v>0</v>
      </c>
      <c r="H63" s="45">
        <v>1</v>
      </c>
    </row>
    <row r="64" spans="1:8" hidden="1" x14ac:dyDescent="0.2">
      <c r="A64" s="19" t="s">
        <v>169</v>
      </c>
      <c r="B64" s="49">
        <v>1</v>
      </c>
      <c r="C64" s="49">
        <v>13</v>
      </c>
      <c r="D64" s="15" t="s">
        <v>168</v>
      </c>
      <c r="E64" s="50"/>
      <c r="F64" s="59">
        <f>F65</f>
        <v>1</v>
      </c>
      <c r="G64" s="60">
        <f t="shared" si="0"/>
        <v>0</v>
      </c>
      <c r="H64" s="45">
        <v>1</v>
      </c>
    </row>
    <row r="65" spans="1:8" ht="19.5" hidden="1" customHeight="1" x14ac:dyDescent="0.2">
      <c r="A65" s="19" t="s">
        <v>170</v>
      </c>
      <c r="B65" s="49">
        <v>1</v>
      </c>
      <c r="C65" s="49">
        <v>13</v>
      </c>
      <c r="D65" s="15" t="s">
        <v>171</v>
      </c>
      <c r="E65" s="50"/>
      <c r="F65" s="59">
        <f>F66</f>
        <v>1</v>
      </c>
      <c r="G65" s="60">
        <f t="shared" si="0"/>
        <v>0</v>
      </c>
      <c r="H65" s="45">
        <v>1</v>
      </c>
    </row>
    <row r="66" spans="1:8" ht="22.5" hidden="1" x14ac:dyDescent="0.2">
      <c r="A66" s="19" t="s">
        <v>54</v>
      </c>
      <c r="B66" s="49">
        <v>1</v>
      </c>
      <c r="C66" s="49">
        <v>13</v>
      </c>
      <c r="D66" s="15" t="s">
        <v>172</v>
      </c>
      <c r="E66" s="50"/>
      <c r="F66" s="59">
        <f>F67</f>
        <v>1</v>
      </c>
      <c r="G66" s="60">
        <f t="shared" si="0"/>
        <v>0</v>
      </c>
      <c r="H66" s="45">
        <v>1</v>
      </c>
    </row>
    <row r="67" spans="1:8" ht="22.5" hidden="1" x14ac:dyDescent="0.2">
      <c r="A67" s="19" t="s">
        <v>76</v>
      </c>
      <c r="B67" s="49">
        <v>1</v>
      </c>
      <c r="C67" s="49">
        <v>13</v>
      </c>
      <c r="D67" s="15" t="s">
        <v>172</v>
      </c>
      <c r="E67" s="50">
        <v>200</v>
      </c>
      <c r="F67" s="59">
        <f>F68</f>
        <v>1</v>
      </c>
      <c r="G67" s="60">
        <f t="shared" si="0"/>
        <v>0</v>
      </c>
      <c r="H67" s="45">
        <v>1</v>
      </c>
    </row>
    <row r="68" spans="1:8" ht="22.5" hidden="1" x14ac:dyDescent="0.2">
      <c r="A68" s="19" t="s">
        <v>35</v>
      </c>
      <c r="B68" s="49">
        <v>1</v>
      </c>
      <c r="C68" s="49">
        <v>13</v>
      </c>
      <c r="D68" s="15" t="s">
        <v>172</v>
      </c>
      <c r="E68" s="50">
        <v>240</v>
      </c>
      <c r="F68" s="59">
        <v>1</v>
      </c>
      <c r="G68" s="60">
        <f t="shared" si="0"/>
        <v>0</v>
      </c>
      <c r="H68" s="45">
        <v>1</v>
      </c>
    </row>
    <row r="69" spans="1:8" ht="11.25" customHeight="1" x14ac:dyDescent="0.2">
      <c r="A69" s="13" t="s">
        <v>10</v>
      </c>
      <c r="B69" s="49">
        <v>2</v>
      </c>
      <c r="C69" s="49">
        <v>0</v>
      </c>
      <c r="D69" s="15" t="s">
        <v>33</v>
      </c>
      <c r="E69" s="50" t="s">
        <v>33</v>
      </c>
      <c r="F69" s="59">
        <f t="shared" ref="F69:F74" si="4">F70</f>
        <v>435.5</v>
      </c>
      <c r="G69" s="60">
        <f t="shared" si="0"/>
        <v>0</v>
      </c>
      <c r="H69" s="45">
        <v>435.5</v>
      </c>
    </row>
    <row r="70" spans="1:8" ht="11.25" customHeight="1" x14ac:dyDescent="0.2">
      <c r="A70" s="13" t="s">
        <v>11</v>
      </c>
      <c r="B70" s="49">
        <v>2</v>
      </c>
      <c r="C70" s="49">
        <v>3</v>
      </c>
      <c r="D70" s="15" t="s">
        <v>33</v>
      </c>
      <c r="E70" s="50" t="s">
        <v>33</v>
      </c>
      <c r="F70" s="59">
        <f t="shared" si="4"/>
        <v>435.5</v>
      </c>
      <c r="G70" s="60">
        <f t="shared" si="0"/>
        <v>0</v>
      </c>
      <c r="H70" s="45">
        <v>435.5</v>
      </c>
    </row>
    <row r="71" spans="1:8" ht="11.25" hidden="1" customHeight="1" x14ac:dyDescent="0.2">
      <c r="A71" s="18" t="s">
        <v>50</v>
      </c>
      <c r="B71" s="49">
        <v>2</v>
      </c>
      <c r="C71" s="49">
        <v>3</v>
      </c>
      <c r="D71" s="15">
        <v>5000000000</v>
      </c>
      <c r="E71" s="50" t="s">
        <v>33</v>
      </c>
      <c r="F71" s="59">
        <f t="shared" si="4"/>
        <v>435.5</v>
      </c>
      <c r="G71" s="60">
        <f t="shared" si="0"/>
        <v>0</v>
      </c>
      <c r="H71" s="45">
        <v>435.5</v>
      </c>
    </row>
    <row r="72" spans="1:8" ht="36" hidden="1" customHeight="1" x14ac:dyDescent="0.2">
      <c r="A72" s="18" t="s">
        <v>74</v>
      </c>
      <c r="B72" s="49">
        <v>2</v>
      </c>
      <c r="C72" s="49">
        <v>3</v>
      </c>
      <c r="D72" s="15">
        <v>5000100000</v>
      </c>
      <c r="E72" s="50"/>
      <c r="F72" s="59">
        <f t="shared" si="4"/>
        <v>435.5</v>
      </c>
      <c r="G72" s="60">
        <f t="shared" si="0"/>
        <v>0</v>
      </c>
      <c r="H72" s="45">
        <v>435.5</v>
      </c>
    </row>
    <row r="73" spans="1:8" ht="30.75" hidden="1" customHeight="1" x14ac:dyDescent="0.2">
      <c r="A73" s="18" t="s">
        <v>55</v>
      </c>
      <c r="B73" s="49">
        <v>2</v>
      </c>
      <c r="C73" s="49">
        <v>3</v>
      </c>
      <c r="D73" s="15" t="s">
        <v>177</v>
      </c>
      <c r="E73" s="50" t="s">
        <v>33</v>
      </c>
      <c r="F73" s="59">
        <f>F74+F76</f>
        <v>435.5</v>
      </c>
      <c r="G73" s="60">
        <f t="shared" ref="G73:G136" si="5">H73-F73</f>
        <v>0</v>
      </c>
      <c r="H73" s="45">
        <v>435.5</v>
      </c>
    </row>
    <row r="74" spans="1:8" ht="50.25" hidden="1" customHeight="1" x14ac:dyDescent="0.2">
      <c r="A74" s="19" t="s">
        <v>37</v>
      </c>
      <c r="B74" s="49">
        <v>2</v>
      </c>
      <c r="C74" s="49">
        <v>3</v>
      </c>
      <c r="D74" s="15">
        <v>5000151180</v>
      </c>
      <c r="E74" s="50" t="s">
        <v>38</v>
      </c>
      <c r="F74" s="59">
        <f t="shared" si="4"/>
        <v>320</v>
      </c>
      <c r="G74" s="60">
        <f t="shared" si="5"/>
        <v>0</v>
      </c>
      <c r="H74" s="45">
        <v>320</v>
      </c>
    </row>
    <row r="75" spans="1:8" ht="22.5" hidden="1" customHeight="1" x14ac:dyDescent="0.2">
      <c r="A75" s="19" t="s">
        <v>41</v>
      </c>
      <c r="B75" s="49">
        <v>2</v>
      </c>
      <c r="C75" s="49">
        <v>3</v>
      </c>
      <c r="D75" s="15">
        <v>5000151180</v>
      </c>
      <c r="E75" s="50" t="s">
        <v>42</v>
      </c>
      <c r="F75" s="59">
        <v>320</v>
      </c>
      <c r="G75" s="60">
        <f t="shared" si="5"/>
        <v>0</v>
      </c>
      <c r="H75" s="45">
        <v>320</v>
      </c>
    </row>
    <row r="76" spans="1:8" ht="22.5" hidden="1" customHeight="1" x14ac:dyDescent="0.2">
      <c r="A76" s="19" t="s">
        <v>76</v>
      </c>
      <c r="B76" s="49">
        <v>2</v>
      </c>
      <c r="C76" s="49">
        <v>3</v>
      </c>
      <c r="D76" s="15">
        <v>5000151180</v>
      </c>
      <c r="E76" s="50">
        <v>200</v>
      </c>
      <c r="F76" s="59">
        <f>F77</f>
        <v>115.5</v>
      </c>
      <c r="G76" s="60">
        <f t="shared" si="5"/>
        <v>0</v>
      </c>
      <c r="H76" s="45">
        <v>115.5</v>
      </c>
    </row>
    <row r="77" spans="1:8" ht="22.5" hidden="1" customHeight="1" x14ac:dyDescent="0.2">
      <c r="A77" s="19" t="s">
        <v>35</v>
      </c>
      <c r="B77" s="49">
        <v>2</v>
      </c>
      <c r="C77" s="49">
        <v>3</v>
      </c>
      <c r="D77" s="15">
        <v>5000151180</v>
      </c>
      <c r="E77" s="50">
        <v>240</v>
      </c>
      <c r="F77" s="59">
        <v>115.5</v>
      </c>
      <c r="G77" s="60">
        <f t="shared" si="5"/>
        <v>0</v>
      </c>
      <c r="H77" s="45">
        <v>115.5</v>
      </c>
    </row>
    <row r="78" spans="1:8" ht="11.25" customHeight="1" x14ac:dyDescent="0.2">
      <c r="A78" s="13" t="s">
        <v>12</v>
      </c>
      <c r="B78" s="49">
        <v>3</v>
      </c>
      <c r="C78" s="49">
        <v>0</v>
      </c>
      <c r="D78" s="15" t="s">
        <v>33</v>
      </c>
      <c r="E78" s="50" t="s">
        <v>33</v>
      </c>
      <c r="F78" s="59">
        <f>F79+F98+F86</f>
        <v>89</v>
      </c>
      <c r="G78" s="60">
        <f t="shared" si="5"/>
        <v>0</v>
      </c>
      <c r="H78" s="45">
        <v>89</v>
      </c>
    </row>
    <row r="79" spans="1:8" ht="11.25" customHeight="1" x14ac:dyDescent="0.2">
      <c r="A79" s="13" t="s">
        <v>13</v>
      </c>
      <c r="B79" s="49">
        <v>3</v>
      </c>
      <c r="C79" s="49">
        <v>4</v>
      </c>
      <c r="D79" s="15" t="s">
        <v>33</v>
      </c>
      <c r="E79" s="50" t="s">
        <v>33</v>
      </c>
      <c r="F79" s="59">
        <f t="shared" ref="F79:F84" si="6">F80</f>
        <v>72</v>
      </c>
      <c r="G79" s="60">
        <f t="shared" si="5"/>
        <v>0</v>
      </c>
      <c r="H79" s="45">
        <v>72</v>
      </c>
    </row>
    <row r="80" spans="1:8" ht="33.75" hidden="1" customHeight="1" x14ac:dyDescent="0.2">
      <c r="A80" s="19" t="s">
        <v>188</v>
      </c>
      <c r="B80" s="49">
        <v>3</v>
      </c>
      <c r="C80" s="49">
        <v>4</v>
      </c>
      <c r="D80" s="15" t="s">
        <v>109</v>
      </c>
      <c r="E80" s="50"/>
      <c r="F80" s="59">
        <f t="shared" si="6"/>
        <v>72</v>
      </c>
      <c r="G80" s="60">
        <f t="shared" si="5"/>
        <v>0</v>
      </c>
      <c r="H80" s="45">
        <v>72</v>
      </c>
    </row>
    <row r="81" spans="1:8" ht="25.5" hidden="1" customHeight="1" x14ac:dyDescent="0.2">
      <c r="A81" s="13" t="s">
        <v>48</v>
      </c>
      <c r="B81" s="49">
        <v>3</v>
      </c>
      <c r="C81" s="49">
        <v>4</v>
      </c>
      <c r="D81" s="15" t="s">
        <v>110</v>
      </c>
      <c r="E81" s="50"/>
      <c r="F81" s="59">
        <f t="shared" si="6"/>
        <v>72</v>
      </c>
      <c r="G81" s="60">
        <f t="shared" si="5"/>
        <v>0</v>
      </c>
      <c r="H81" s="45">
        <v>72</v>
      </c>
    </row>
    <row r="82" spans="1:8" ht="34.5" hidden="1" customHeight="1" x14ac:dyDescent="0.2">
      <c r="A82" s="19" t="s">
        <v>113</v>
      </c>
      <c r="B82" s="49">
        <v>3</v>
      </c>
      <c r="C82" s="49">
        <v>4</v>
      </c>
      <c r="D82" s="15" t="s">
        <v>112</v>
      </c>
      <c r="E82" s="50"/>
      <c r="F82" s="59">
        <f t="shared" si="6"/>
        <v>72</v>
      </c>
      <c r="G82" s="60">
        <f t="shared" si="5"/>
        <v>0</v>
      </c>
      <c r="H82" s="45">
        <v>72</v>
      </c>
    </row>
    <row r="83" spans="1:8" ht="87.75" hidden="1" customHeight="1" x14ac:dyDescent="0.2">
      <c r="A83" s="19" t="s">
        <v>114</v>
      </c>
      <c r="B83" s="49">
        <v>3</v>
      </c>
      <c r="C83" s="49">
        <v>4</v>
      </c>
      <c r="D83" s="36" t="s">
        <v>111</v>
      </c>
      <c r="E83" s="50"/>
      <c r="F83" s="59">
        <f t="shared" si="6"/>
        <v>72</v>
      </c>
      <c r="G83" s="60">
        <f t="shared" si="5"/>
        <v>0</v>
      </c>
      <c r="H83" s="45">
        <v>72</v>
      </c>
    </row>
    <row r="84" spans="1:8" ht="24" hidden="1" customHeight="1" x14ac:dyDescent="0.2">
      <c r="A84" s="19" t="s">
        <v>76</v>
      </c>
      <c r="B84" s="49">
        <v>3</v>
      </c>
      <c r="C84" s="49">
        <v>4</v>
      </c>
      <c r="D84" s="36" t="s">
        <v>111</v>
      </c>
      <c r="E84" s="50">
        <v>200</v>
      </c>
      <c r="F84" s="59">
        <f t="shared" si="6"/>
        <v>72</v>
      </c>
      <c r="G84" s="60">
        <f t="shared" si="5"/>
        <v>0</v>
      </c>
      <c r="H84" s="45">
        <v>72</v>
      </c>
    </row>
    <row r="85" spans="1:8" ht="22.5" hidden="1" x14ac:dyDescent="0.2">
      <c r="A85" s="19" t="s">
        <v>35</v>
      </c>
      <c r="B85" s="49">
        <v>3</v>
      </c>
      <c r="C85" s="49">
        <v>4</v>
      </c>
      <c r="D85" s="36" t="s">
        <v>111</v>
      </c>
      <c r="E85" s="50">
        <v>240</v>
      </c>
      <c r="F85" s="59">
        <v>72</v>
      </c>
      <c r="G85" s="60">
        <f t="shared" si="5"/>
        <v>0</v>
      </c>
      <c r="H85" s="45">
        <v>72</v>
      </c>
    </row>
    <row r="86" spans="1:8" ht="24" customHeight="1" x14ac:dyDescent="0.2">
      <c r="A86" s="19" t="s">
        <v>20</v>
      </c>
      <c r="B86" s="49">
        <v>3</v>
      </c>
      <c r="C86" s="49">
        <v>9</v>
      </c>
      <c r="D86" s="38"/>
      <c r="E86" s="50"/>
      <c r="F86" s="59">
        <f>F87</f>
        <v>2</v>
      </c>
      <c r="G86" s="60">
        <f t="shared" si="5"/>
        <v>0</v>
      </c>
      <c r="H86" s="45">
        <v>2</v>
      </c>
    </row>
    <row r="87" spans="1:8" ht="39" hidden="1" customHeight="1" x14ac:dyDescent="0.2">
      <c r="A87" s="19" t="s">
        <v>173</v>
      </c>
      <c r="B87" s="49">
        <v>3</v>
      </c>
      <c r="C87" s="49">
        <v>9</v>
      </c>
      <c r="D87" s="38">
        <v>7500000000</v>
      </c>
      <c r="E87" s="50"/>
      <c r="F87" s="59">
        <f>F88+F93</f>
        <v>2</v>
      </c>
      <c r="G87" s="60">
        <f t="shared" si="5"/>
        <v>0</v>
      </c>
      <c r="H87" s="45">
        <v>2</v>
      </c>
    </row>
    <row r="88" spans="1:8" ht="33.75" hidden="1" x14ac:dyDescent="0.2">
      <c r="A88" s="19" t="s">
        <v>174</v>
      </c>
      <c r="B88" s="49">
        <v>3</v>
      </c>
      <c r="C88" s="49">
        <v>9</v>
      </c>
      <c r="D88" s="38">
        <v>7510000000</v>
      </c>
      <c r="E88" s="50"/>
      <c r="F88" s="59">
        <f>F89</f>
        <v>1</v>
      </c>
      <c r="G88" s="60">
        <f t="shared" si="5"/>
        <v>0</v>
      </c>
      <c r="H88" s="45">
        <v>1</v>
      </c>
    </row>
    <row r="89" spans="1:8" ht="33.75" hidden="1" x14ac:dyDescent="0.2">
      <c r="A89" s="19" t="s">
        <v>64</v>
      </c>
      <c r="B89" s="49">
        <v>3</v>
      </c>
      <c r="C89" s="49">
        <v>9</v>
      </c>
      <c r="D89" s="38">
        <v>7510100000</v>
      </c>
      <c r="E89" s="50"/>
      <c r="F89" s="59">
        <f>F90</f>
        <v>1</v>
      </c>
      <c r="G89" s="60">
        <f t="shared" si="5"/>
        <v>0</v>
      </c>
      <c r="H89" s="45">
        <v>1</v>
      </c>
    </row>
    <row r="90" spans="1:8" ht="22.5" hidden="1" x14ac:dyDescent="0.2">
      <c r="A90" s="19" t="s">
        <v>54</v>
      </c>
      <c r="B90" s="49">
        <v>3</v>
      </c>
      <c r="C90" s="49">
        <v>9</v>
      </c>
      <c r="D90" s="38">
        <v>7510199990</v>
      </c>
      <c r="E90" s="50"/>
      <c r="F90" s="59">
        <f>F91</f>
        <v>1</v>
      </c>
      <c r="G90" s="60">
        <f t="shared" si="5"/>
        <v>0</v>
      </c>
      <c r="H90" s="45">
        <v>1</v>
      </c>
    </row>
    <row r="91" spans="1:8" ht="22.5" hidden="1" x14ac:dyDescent="0.2">
      <c r="A91" s="19" t="s">
        <v>76</v>
      </c>
      <c r="B91" s="49">
        <v>3</v>
      </c>
      <c r="C91" s="49">
        <v>9</v>
      </c>
      <c r="D91" s="38">
        <v>7510199990</v>
      </c>
      <c r="E91" s="50">
        <v>200</v>
      </c>
      <c r="F91" s="59">
        <f>F92</f>
        <v>1</v>
      </c>
      <c r="G91" s="60">
        <f t="shared" si="5"/>
        <v>0</v>
      </c>
      <c r="H91" s="45">
        <v>1</v>
      </c>
    </row>
    <row r="92" spans="1:8" ht="22.5" hidden="1" x14ac:dyDescent="0.2">
      <c r="A92" s="19" t="s">
        <v>35</v>
      </c>
      <c r="B92" s="49">
        <v>3</v>
      </c>
      <c r="C92" s="49">
        <v>9</v>
      </c>
      <c r="D92" s="38">
        <v>7510199990</v>
      </c>
      <c r="E92" s="50">
        <v>240</v>
      </c>
      <c r="F92" s="59">
        <v>1</v>
      </c>
      <c r="G92" s="60">
        <f t="shared" si="5"/>
        <v>0</v>
      </c>
      <c r="H92" s="45">
        <v>1</v>
      </c>
    </row>
    <row r="93" spans="1:8" hidden="1" x14ac:dyDescent="0.2">
      <c r="A93" s="19" t="s">
        <v>175</v>
      </c>
      <c r="B93" s="49">
        <v>3</v>
      </c>
      <c r="C93" s="49">
        <v>9</v>
      </c>
      <c r="D93" s="38">
        <v>7520000000</v>
      </c>
      <c r="E93" s="50"/>
      <c r="F93" s="59">
        <f>F94</f>
        <v>1</v>
      </c>
      <c r="G93" s="60">
        <f t="shared" si="5"/>
        <v>0</v>
      </c>
      <c r="H93" s="45">
        <v>1</v>
      </c>
    </row>
    <row r="94" spans="1:8" ht="22.5" hidden="1" x14ac:dyDescent="0.2">
      <c r="A94" s="19" t="s">
        <v>176</v>
      </c>
      <c r="B94" s="49">
        <v>3</v>
      </c>
      <c r="C94" s="49">
        <v>9</v>
      </c>
      <c r="D94" s="38">
        <v>7520100000</v>
      </c>
      <c r="E94" s="50"/>
      <c r="F94" s="59">
        <f>F95</f>
        <v>1</v>
      </c>
      <c r="G94" s="60">
        <f t="shared" si="5"/>
        <v>0</v>
      </c>
      <c r="H94" s="45">
        <v>1</v>
      </c>
    </row>
    <row r="95" spans="1:8" ht="22.5" hidden="1" x14ac:dyDescent="0.2">
      <c r="A95" s="19" t="s">
        <v>54</v>
      </c>
      <c r="B95" s="49">
        <v>3</v>
      </c>
      <c r="C95" s="49">
        <v>9</v>
      </c>
      <c r="D95" s="38">
        <v>7520199990</v>
      </c>
      <c r="E95" s="50"/>
      <c r="F95" s="59">
        <f>F96</f>
        <v>1</v>
      </c>
      <c r="G95" s="60">
        <f t="shared" si="5"/>
        <v>0</v>
      </c>
      <c r="H95" s="45">
        <v>1</v>
      </c>
    </row>
    <row r="96" spans="1:8" ht="22.5" hidden="1" x14ac:dyDescent="0.2">
      <c r="A96" s="19" t="s">
        <v>76</v>
      </c>
      <c r="B96" s="49">
        <v>3</v>
      </c>
      <c r="C96" s="49">
        <v>9</v>
      </c>
      <c r="D96" s="38">
        <v>7520199990</v>
      </c>
      <c r="E96" s="50">
        <v>200</v>
      </c>
      <c r="F96" s="59">
        <f>F97</f>
        <v>1</v>
      </c>
      <c r="G96" s="60">
        <f t="shared" si="5"/>
        <v>0</v>
      </c>
      <c r="H96" s="45">
        <v>1</v>
      </c>
    </row>
    <row r="97" spans="1:8" ht="22.5" hidden="1" x14ac:dyDescent="0.2">
      <c r="A97" s="19" t="s">
        <v>35</v>
      </c>
      <c r="B97" s="49">
        <v>3</v>
      </c>
      <c r="C97" s="49">
        <v>9</v>
      </c>
      <c r="D97" s="38">
        <v>7520199990</v>
      </c>
      <c r="E97" s="50">
        <v>240</v>
      </c>
      <c r="F97" s="59">
        <v>1</v>
      </c>
      <c r="G97" s="60">
        <f t="shared" si="5"/>
        <v>0</v>
      </c>
      <c r="H97" s="45">
        <v>1</v>
      </c>
    </row>
    <row r="98" spans="1:8" ht="24" customHeight="1" x14ac:dyDescent="0.2">
      <c r="A98" s="19" t="s">
        <v>56</v>
      </c>
      <c r="B98" s="49">
        <v>3</v>
      </c>
      <c r="C98" s="49">
        <v>14</v>
      </c>
      <c r="D98" s="15"/>
      <c r="E98" s="50"/>
      <c r="F98" s="59">
        <f>F99</f>
        <v>15</v>
      </c>
      <c r="G98" s="60">
        <f t="shared" si="5"/>
        <v>0</v>
      </c>
      <c r="H98" s="45">
        <v>15</v>
      </c>
    </row>
    <row r="99" spans="1:8" ht="51.75" hidden="1" customHeight="1" x14ac:dyDescent="0.2">
      <c r="A99" s="19" t="s">
        <v>188</v>
      </c>
      <c r="B99" s="49">
        <v>3</v>
      </c>
      <c r="C99" s="49">
        <v>14</v>
      </c>
      <c r="D99" s="15" t="s">
        <v>109</v>
      </c>
      <c r="E99" s="50"/>
      <c r="F99" s="59">
        <f>F100</f>
        <v>15</v>
      </c>
      <c r="G99" s="60">
        <f t="shared" si="5"/>
        <v>0</v>
      </c>
      <c r="H99" s="45">
        <v>15</v>
      </c>
    </row>
    <row r="100" spans="1:8" ht="11.25" hidden="1" customHeight="1" x14ac:dyDescent="0.2">
      <c r="A100" s="19" t="s">
        <v>48</v>
      </c>
      <c r="B100" s="49">
        <v>3</v>
      </c>
      <c r="C100" s="49">
        <v>14</v>
      </c>
      <c r="D100" s="15" t="s">
        <v>110</v>
      </c>
      <c r="E100" s="50"/>
      <c r="F100" s="59">
        <f>F101</f>
        <v>15</v>
      </c>
      <c r="G100" s="60">
        <f t="shared" si="5"/>
        <v>0</v>
      </c>
      <c r="H100" s="45">
        <v>15</v>
      </c>
    </row>
    <row r="101" spans="1:8" ht="24.75" hidden="1" customHeight="1" x14ac:dyDescent="0.2">
      <c r="A101" s="19" t="s">
        <v>115</v>
      </c>
      <c r="B101" s="49">
        <v>3</v>
      </c>
      <c r="C101" s="49">
        <v>14</v>
      </c>
      <c r="D101" s="15" t="s">
        <v>116</v>
      </c>
      <c r="E101" s="50"/>
      <c r="F101" s="59">
        <f>F102+F105</f>
        <v>15</v>
      </c>
      <c r="G101" s="60">
        <f t="shared" si="5"/>
        <v>0</v>
      </c>
      <c r="H101" s="45">
        <v>15</v>
      </c>
    </row>
    <row r="102" spans="1:8" ht="31.5" hidden="1" customHeight="1" x14ac:dyDescent="0.2">
      <c r="A102" s="19" t="s">
        <v>87</v>
      </c>
      <c r="B102" s="49">
        <v>3</v>
      </c>
      <c r="C102" s="49">
        <v>14</v>
      </c>
      <c r="D102" s="15" t="s">
        <v>117</v>
      </c>
      <c r="E102" s="50"/>
      <c r="F102" s="59">
        <f>F103</f>
        <v>12</v>
      </c>
      <c r="G102" s="60">
        <f t="shared" si="5"/>
        <v>0</v>
      </c>
      <c r="H102" s="45">
        <v>12</v>
      </c>
    </row>
    <row r="103" spans="1:8" ht="52.5" hidden="1" customHeight="1" x14ac:dyDescent="0.2">
      <c r="A103" s="19" t="s">
        <v>37</v>
      </c>
      <c r="B103" s="49">
        <v>3</v>
      </c>
      <c r="C103" s="49">
        <v>14</v>
      </c>
      <c r="D103" s="15" t="s">
        <v>117</v>
      </c>
      <c r="E103" s="50">
        <v>100</v>
      </c>
      <c r="F103" s="59">
        <f>+F104</f>
        <v>12</v>
      </c>
      <c r="G103" s="60">
        <f t="shared" si="5"/>
        <v>0</v>
      </c>
      <c r="H103" s="45">
        <v>12</v>
      </c>
    </row>
    <row r="104" spans="1:8" ht="28.5" hidden="1" customHeight="1" x14ac:dyDescent="0.2">
      <c r="A104" s="19" t="s">
        <v>39</v>
      </c>
      <c r="B104" s="49">
        <v>3</v>
      </c>
      <c r="C104" s="49">
        <v>14</v>
      </c>
      <c r="D104" s="15" t="s">
        <v>117</v>
      </c>
      <c r="E104" s="50">
        <v>110</v>
      </c>
      <c r="F104" s="59">
        <v>12</v>
      </c>
      <c r="G104" s="60">
        <f t="shared" si="5"/>
        <v>0</v>
      </c>
      <c r="H104" s="45">
        <v>12</v>
      </c>
    </row>
    <row r="105" spans="1:8" ht="32.25" hidden="1" customHeight="1" x14ac:dyDescent="0.2">
      <c r="A105" s="19" t="s">
        <v>88</v>
      </c>
      <c r="B105" s="49">
        <v>3</v>
      </c>
      <c r="C105" s="49">
        <v>14</v>
      </c>
      <c r="D105" s="15" t="s">
        <v>118</v>
      </c>
      <c r="E105" s="50"/>
      <c r="F105" s="60">
        <f>+F106</f>
        <v>3</v>
      </c>
      <c r="G105" s="60">
        <f t="shared" si="5"/>
        <v>0</v>
      </c>
      <c r="H105" s="45">
        <v>3</v>
      </c>
    </row>
    <row r="106" spans="1:8" ht="50.25" hidden="1" customHeight="1" x14ac:dyDescent="0.2">
      <c r="A106" s="19" t="s">
        <v>37</v>
      </c>
      <c r="B106" s="49">
        <v>3</v>
      </c>
      <c r="C106" s="49">
        <v>14</v>
      </c>
      <c r="D106" s="15" t="s">
        <v>118</v>
      </c>
      <c r="E106" s="50">
        <v>100</v>
      </c>
      <c r="F106" s="60">
        <f>F107</f>
        <v>3</v>
      </c>
      <c r="G106" s="60">
        <f t="shared" si="5"/>
        <v>0</v>
      </c>
      <c r="H106" s="45">
        <v>3</v>
      </c>
    </row>
    <row r="107" spans="1:8" ht="27" hidden="1" customHeight="1" x14ac:dyDescent="0.2">
      <c r="A107" s="19" t="s">
        <v>39</v>
      </c>
      <c r="B107" s="49">
        <v>3</v>
      </c>
      <c r="C107" s="49">
        <v>14</v>
      </c>
      <c r="D107" s="15" t="s">
        <v>118</v>
      </c>
      <c r="E107" s="50">
        <v>110</v>
      </c>
      <c r="F107" s="59">
        <v>3</v>
      </c>
      <c r="G107" s="60">
        <f t="shared" si="5"/>
        <v>0</v>
      </c>
      <c r="H107" s="45">
        <v>3</v>
      </c>
    </row>
    <row r="108" spans="1:8" ht="11.25" customHeight="1" x14ac:dyDescent="0.2">
      <c r="A108" s="13" t="s">
        <v>14</v>
      </c>
      <c r="B108" s="49">
        <v>4</v>
      </c>
      <c r="C108" s="21">
        <v>0</v>
      </c>
      <c r="D108" s="15" t="s">
        <v>33</v>
      </c>
      <c r="E108" s="50" t="s">
        <v>33</v>
      </c>
      <c r="F108" s="61">
        <f>F116+F109+F122</f>
        <v>2873.1200000000003</v>
      </c>
      <c r="G108" s="60">
        <f t="shared" si="5"/>
        <v>0</v>
      </c>
      <c r="H108" s="45">
        <v>2873.12</v>
      </c>
    </row>
    <row r="109" spans="1:8" ht="11.25" customHeight="1" x14ac:dyDescent="0.2">
      <c r="A109" s="19" t="s">
        <v>83</v>
      </c>
      <c r="B109" s="49">
        <v>4</v>
      </c>
      <c r="C109" s="49">
        <v>9</v>
      </c>
      <c r="D109" s="15"/>
      <c r="E109" s="50"/>
      <c r="F109" s="59">
        <f t="shared" ref="F109:F114" si="7">F110</f>
        <v>1745.8</v>
      </c>
      <c r="G109" s="60">
        <f t="shared" si="5"/>
        <v>0</v>
      </c>
      <c r="H109" s="45">
        <v>1745.8</v>
      </c>
    </row>
    <row r="110" spans="1:8" ht="36.75" hidden="1" customHeight="1" x14ac:dyDescent="0.2">
      <c r="A110" s="19" t="s">
        <v>189</v>
      </c>
      <c r="B110" s="49">
        <v>4</v>
      </c>
      <c r="C110" s="49">
        <v>9</v>
      </c>
      <c r="D110" s="29">
        <v>8400000000</v>
      </c>
      <c r="E110" s="50"/>
      <c r="F110" s="59">
        <f t="shared" si="7"/>
        <v>1745.8</v>
      </c>
      <c r="G110" s="60">
        <f t="shared" si="5"/>
        <v>0</v>
      </c>
      <c r="H110" s="45">
        <v>1745.8</v>
      </c>
    </row>
    <row r="111" spans="1:8" ht="15" hidden="1" customHeight="1" x14ac:dyDescent="0.2">
      <c r="A111" s="19" t="s">
        <v>81</v>
      </c>
      <c r="B111" s="49">
        <v>4</v>
      </c>
      <c r="C111" s="49">
        <v>9</v>
      </c>
      <c r="D111" s="29">
        <v>8410000000</v>
      </c>
      <c r="E111" s="50"/>
      <c r="F111" s="59">
        <f t="shared" si="7"/>
        <v>1745.8</v>
      </c>
      <c r="G111" s="60">
        <f t="shared" si="5"/>
        <v>0</v>
      </c>
      <c r="H111" s="45">
        <v>1745.8</v>
      </c>
    </row>
    <row r="112" spans="1:8" ht="21" hidden="1" customHeight="1" x14ac:dyDescent="0.2">
      <c r="A112" s="19" t="s">
        <v>82</v>
      </c>
      <c r="B112" s="49">
        <v>4</v>
      </c>
      <c r="C112" s="49">
        <v>9</v>
      </c>
      <c r="D112" s="29">
        <v>8410100000</v>
      </c>
      <c r="E112" s="50"/>
      <c r="F112" s="59">
        <f t="shared" si="7"/>
        <v>1745.8</v>
      </c>
      <c r="G112" s="60">
        <f t="shared" si="5"/>
        <v>0</v>
      </c>
      <c r="H112" s="45">
        <v>1745.8</v>
      </c>
    </row>
    <row r="113" spans="1:8" ht="23.25" hidden="1" customHeight="1" x14ac:dyDescent="0.2">
      <c r="A113" s="19" t="s">
        <v>54</v>
      </c>
      <c r="B113" s="49">
        <v>4</v>
      </c>
      <c r="C113" s="49">
        <v>9</v>
      </c>
      <c r="D113" s="29">
        <v>8410199990</v>
      </c>
      <c r="E113" s="50"/>
      <c r="F113" s="59">
        <f t="shared" si="7"/>
        <v>1745.8</v>
      </c>
      <c r="G113" s="60">
        <f t="shared" si="5"/>
        <v>0</v>
      </c>
      <c r="H113" s="45">
        <v>1745.8</v>
      </c>
    </row>
    <row r="114" spans="1:8" ht="21" hidden="1" customHeight="1" x14ac:dyDescent="0.2">
      <c r="A114" s="19" t="s">
        <v>76</v>
      </c>
      <c r="B114" s="49">
        <v>4</v>
      </c>
      <c r="C114" s="49">
        <v>9</v>
      </c>
      <c r="D114" s="29">
        <v>8410199990</v>
      </c>
      <c r="E114" s="50">
        <v>200</v>
      </c>
      <c r="F114" s="59">
        <f t="shared" si="7"/>
        <v>1745.8</v>
      </c>
      <c r="G114" s="60">
        <f t="shared" si="5"/>
        <v>0</v>
      </c>
      <c r="H114" s="45">
        <v>1745.8</v>
      </c>
    </row>
    <row r="115" spans="1:8" ht="24" hidden="1" customHeight="1" x14ac:dyDescent="0.2">
      <c r="A115" s="19" t="s">
        <v>35</v>
      </c>
      <c r="B115" s="49">
        <v>4</v>
      </c>
      <c r="C115" s="49">
        <v>9</v>
      </c>
      <c r="D115" s="29">
        <v>8410199990</v>
      </c>
      <c r="E115" s="50">
        <v>240</v>
      </c>
      <c r="F115" s="59">
        <v>1745.8</v>
      </c>
      <c r="G115" s="60">
        <f t="shared" si="5"/>
        <v>0</v>
      </c>
      <c r="H115" s="45">
        <v>1745.8</v>
      </c>
    </row>
    <row r="116" spans="1:8" ht="11.25" customHeight="1" x14ac:dyDescent="0.2">
      <c r="A116" s="13" t="s">
        <v>15</v>
      </c>
      <c r="B116" s="49">
        <v>4</v>
      </c>
      <c r="C116" s="49">
        <v>10</v>
      </c>
      <c r="D116" s="15" t="s">
        <v>33</v>
      </c>
      <c r="E116" s="50" t="s">
        <v>33</v>
      </c>
      <c r="F116" s="59">
        <f>F117</f>
        <v>264.10000000000002</v>
      </c>
      <c r="G116" s="60">
        <f t="shared" si="5"/>
        <v>0</v>
      </c>
      <c r="H116" s="45">
        <v>264.10000000000002</v>
      </c>
    </row>
    <row r="117" spans="1:8" ht="31.5" hidden="1" customHeight="1" x14ac:dyDescent="0.2">
      <c r="A117" s="18" t="s">
        <v>119</v>
      </c>
      <c r="B117" s="49">
        <v>4</v>
      </c>
      <c r="C117" s="49">
        <v>10</v>
      </c>
      <c r="D117" s="15" t="s">
        <v>93</v>
      </c>
      <c r="E117" s="50" t="s">
        <v>33</v>
      </c>
      <c r="F117" s="59">
        <f>F118</f>
        <v>264.10000000000002</v>
      </c>
      <c r="G117" s="60">
        <f t="shared" si="5"/>
        <v>0</v>
      </c>
      <c r="H117" s="45">
        <v>264.10000000000002</v>
      </c>
    </row>
    <row r="118" spans="1:8" ht="32.25" hidden="1" customHeight="1" x14ac:dyDescent="0.2">
      <c r="A118" s="18" t="s">
        <v>120</v>
      </c>
      <c r="B118" s="49">
        <v>4</v>
      </c>
      <c r="C118" s="49">
        <v>10</v>
      </c>
      <c r="D118" s="15" t="s">
        <v>121</v>
      </c>
      <c r="E118" s="50" t="s">
        <v>33</v>
      </c>
      <c r="F118" s="59">
        <f t="shared" ref="F118:F120" si="8">F119</f>
        <v>264.10000000000002</v>
      </c>
      <c r="G118" s="60">
        <f t="shared" si="5"/>
        <v>0</v>
      </c>
      <c r="H118" s="45">
        <v>264.10000000000002</v>
      </c>
    </row>
    <row r="119" spans="1:8" ht="32.25" hidden="1" customHeight="1" x14ac:dyDescent="0.2">
      <c r="A119" s="18" t="s">
        <v>30</v>
      </c>
      <c r="B119" s="49">
        <v>4</v>
      </c>
      <c r="C119" s="49">
        <v>10</v>
      </c>
      <c r="D119" s="15" t="s">
        <v>122</v>
      </c>
      <c r="E119" s="50"/>
      <c r="F119" s="59">
        <f t="shared" si="8"/>
        <v>264.10000000000002</v>
      </c>
      <c r="G119" s="60">
        <f t="shared" si="5"/>
        <v>0</v>
      </c>
      <c r="H119" s="45">
        <v>264.10000000000002</v>
      </c>
    </row>
    <row r="120" spans="1:8" ht="22.5" hidden="1" customHeight="1" x14ac:dyDescent="0.2">
      <c r="A120" s="19" t="s">
        <v>76</v>
      </c>
      <c r="B120" s="49">
        <v>4</v>
      </c>
      <c r="C120" s="49">
        <v>10</v>
      </c>
      <c r="D120" s="15" t="s">
        <v>122</v>
      </c>
      <c r="E120" s="50" t="s">
        <v>34</v>
      </c>
      <c r="F120" s="59">
        <f t="shared" si="8"/>
        <v>264.10000000000002</v>
      </c>
      <c r="G120" s="60">
        <f t="shared" si="5"/>
        <v>0</v>
      </c>
      <c r="H120" s="45">
        <v>264.10000000000002</v>
      </c>
    </row>
    <row r="121" spans="1:8" ht="22.5" hidden="1" x14ac:dyDescent="0.2">
      <c r="A121" s="19" t="s">
        <v>35</v>
      </c>
      <c r="B121" s="49">
        <v>4</v>
      </c>
      <c r="C121" s="49">
        <v>10</v>
      </c>
      <c r="D121" s="15" t="s">
        <v>122</v>
      </c>
      <c r="E121" s="50" t="s">
        <v>36</v>
      </c>
      <c r="F121" s="59">
        <v>264.10000000000002</v>
      </c>
      <c r="G121" s="60">
        <f t="shared" si="5"/>
        <v>0</v>
      </c>
      <c r="H121" s="45">
        <v>264.10000000000002</v>
      </c>
    </row>
    <row r="122" spans="1:8" x14ac:dyDescent="0.2">
      <c r="A122" s="19" t="s">
        <v>86</v>
      </c>
      <c r="B122" s="49">
        <v>4</v>
      </c>
      <c r="C122" s="49">
        <v>12</v>
      </c>
      <c r="D122" s="15"/>
      <c r="E122" s="50"/>
      <c r="F122" s="59">
        <f t="shared" ref="F122:F126" si="9">F123</f>
        <v>863.22000000000014</v>
      </c>
      <c r="G122" s="60">
        <f t="shared" si="5"/>
        <v>0</v>
      </c>
      <c r="H122" s="45">
        <v>863.22</v>
      </c>
    </row>
    <row r="123" spans="1:8" ht="33.75" hidden="1" x14ac:dyDescent="0.2">
      <c r="A123" s="18" t="s">
        <v>119</v>
      </c>
      <c r="B123" s="49">
        <v>4</v>
      </c>
      <c r="C123" s="49">
        <v>12</v>
      </c>
      <c r="D123" s="15" t="s">
        <v>93</v>
      </c>
      <c r="E123" s="50"/>
      <c r="F123" s="59">
        <f>F124</f>
        <v>863.22000000000014</v>
      </c>
      <c r="G123" s="60">
        <f t="shared" si="5"/>
        <v>0</v>
      </c>
      <c r="H123" s="45">
        <v>863.22</v>
      </c>
    </row>
    <row r="124" spans="1:8" ht="38.25" hidden="1" customHeight="1" x14ac:dyDescent="0.2">
      <c r="A124" s="18" t="s">
        <v>123</v>
      </c>
      <c r="B124" s="49">
        <v>4</v>
      </c>
      <c r="C124" s="49">
        <v>12</v>
      </c>
      <c r="D124" s="15" t="s">
        <v>124</v>
      </c>
      <c r="E124" s="50"/>
      <c r="F124" s="59">
        <f>F125+F128+F131</f>
        <v>863.22000000000014</v>
      </c>
      <c r="G124" s="60">
        <f t="shared" si="5"/>
        <v>0</v>
      </c>
      <c r="H124" s="45">
        <v>863.22</v>
      </c>
    </row>
    <row r="125" spans="1:8" ht="58.5" hidden="1" customHeight="1" x14ac:dyDescent="0.2">
      <c r="A125" s="19" t="s">
        <v>185</v>
      </c>
      <c r="B125" s="49">
        <v>4</v>
      </c>
      <c r="C125" s="49">
        <v>12</v>
      </c>
      <c r="D125" s="36" t="s">
        <v>125</v>
      </c>
      <c r="E125" s="50"/>
      <c r="F125" s="59">
        <f t="shared" si="9"/>
        <v>25.7</v>
      </c>
      <c r="G125" s="60">
        <f t="shared" si="5"/>
        <v>0</v>
      </c>
      <c r="H125" s="45">
        <v>25.7</v>
      </c>
    </row>
    <row r="126" spans="1:8" ht="22.5" hidden="1" x14ac:dyDescent="0.2">
      <c r="A126" s="19" t="s">
        <v>76</v>
      </c>
      <c r="B126" s="49">
        <v>4</v>
      </c>
      <c r="C126" s="49">
        <v>12</v>
      </c>
      <c r="D126" s="36" t="s">
        <v>125</v>
      </c>
      <c r="E126" s="50" t="s">
        <v>34</v>
      </c>
      <c r="F126" s="59">
        <f t="shared" si="9"/>
        <v>25.7</v>
      </c>
      <c r="G126" s="60">
        <f t="shared" si="5"/>
        <v>0</v>
      </c>
      <c r="H126" s="45">
        <v>25.7</v>
      </c>
    </row>
    <row r="127" spans="1:8" ht="22.5" hidden="1" x14ac:dyDescent="0.2">
      <c r="A127" s="19" t="s">
        <v>35</v>
      </c>
      <c r="B127" s="49">
        <v>4</v>
      </c>
      <c r="C127" s="49">
        <v>12</v>
      </c>
      <c r="D127" s="36" t="s">
        <v>125</v>
      </c>
      <c r="E127" s="50" t="s">
        <v>36</v>
      </c>
      <c r="F127" s="59">
        <v>25.7</v>
      </c>
      <c r="G127" s="60">
        <f t="shared" si="5"/>
        <v>0</v>
      </c>
      <c r="H127" s="45">
        <v>25.7</v>
      </c>
    </row>
    <row r="128" spans="1:8" ht="53.25" hidden="1" customHeight="1" x14ac:dyDescent="0.2">
      <c r="A128" s="19" t="s">
        <v>186</v>
      </c>
      <c r="B128" s="49">
        <v>4</v>
      </c>
      <c r="C128" s="49">
        <v>12</v>
      </c>
      <c r="D128" s="36">
        <v>7700182671</v>
      </c>
      <c r="E128" s="50"/>
      <c r="F128" s="59">
        <f>F129</f>
        <v>830.32</v>
      </c>
      <c r="G128" s="60">
        <f t="shared" si="5"/>
        <v>0</v>
      </c>
      <c r="H128" s="45">
        <v>830.32</v>
      </c>
    </row>
    <row r="129" spans="1:8" ht="22.5" hidden="1" x14ac:dyDescent="0.2">
      <c r="A129" s="19" t="s">
        <v>76</v>
      </c>
      <c r="B129" s="49">
        <v>4</v>
      </c>
      <c r="C129" s="49">
        <v>12</v>
      </c>
      <c r="D129" s="36">
        <v>7700182671</v>
      </c>
      <c r="E129" s="50" t="s">
        <v>34</v>
      </c>
      <c r="F129" s="59">
        <f>F130</f>
        <v>830.32</v>
      </c>
      <c r="G129" s="60">
        <f t="shared" si="5"/>
        <v>0</v>
      </c>
      <c r="H129" s="45">
        <v>830.32</v>
      </c>
    </row>
    <row r="130" spans="1:8" ht="22.5" hidden="1" x14ac:dyDescent="0.2">
      <c r="A130" s="19" t="s">
        <v>35</v>
      </c>
      <c r="B130" s="49">
        <v>4</v>
      </c>
      <c r="C130" s="49">
        <v>12</v>
      </c>
      <c r="D130" s="36">
        <v>7700182671</v>
      </c>
      <c r="E130" s="50" t="s">
        <v>36</v>
      </c>
      <c r="F130" s="59">
        <v>830.32</v>
      </c>
      <c r="G130" s="60">
        <f t="shared" si="5"/>
        <v>0</v>
      </c>
      <c r="H130" s="45">
        <v>830.32</v>
      </c>
    </row>
    <row r="131" spans="1:8" ht="50.25" hidden="1" customHeight="1" x14ac:dyDescent="0.2">
      <c r="A131" s="19" t="s">
        <v>85</v>
      </c>
      <c r="B131" s="49">
        <v>4</v>
      </c>
      <c r="C131" s="49">
        <v>12</v>
      </c>
      <c r="D131" s="36">
        <v>7700189020</v>
      </c>
      <c r="E131" s="50"/>
      <c r="F131" s="59">
        <f>F132</f>
        <v>7.2</v>
      </c>
      <c r="G131" s="60">
        <f t="shared" si="5"/>
        <v>0</v>
      </c>
      <c r="H131" s="45">
        <f>H132</f>
        <v>7.2</v>
      </c>
    </row>
    <row r="132" spans="1:8" hidden="1" x14ac:dyDescent="0.2">
      <c r="A132" s="19" t="s">
        <v>49</v>
      </c>
      <c r="B132" s="49">
        <v>4</v>
      </c>
      <c r="C132" s="49">
        <v>12</v>
      </c>
      <c r="D132" s="36">
        <v>7700189020</v>
      </c>
      <c r="E132" s="50">
        <v>500</v>
      </c>
      <c r="F132" s="59">
        <f>F133</f>
        <v>7.2</v>
      </c>
      <c r="G132" s="60">
        <f t="shared" si="5"/>
        <v>0</v>
      </c>
      <c r="H132" s="45">
        <f>H133</f>
        <v>7.2</v>
      </c>
    </row>
    <row r="133" spans="1:8" hidden="1" x14ac:dyDescent="0.2">
      <c r="A133" s="19" t="s">
        <v>32</v>
      </c>
      <c r="B133" s="49">
        <v>4</v>
      </c>
      <c r="C133" s="49">
        <v>12</v>
      </c>
      <c r="D133" s="36">
        <v>7700189020</v>
      </c>
      <c r="E133" s="50">
        <v>540</v>
      </c>
      <c r="F133" s="59">
        <v>7.2</v>
      </c>
      <c r="G133" s="60">
        <f t="shared" si="5"/>
        <v>0</v>
      </c>
      <c r="H133" s="45">
        <v>7.2</v>
      </c>
    </row>
    <row r="134" spans="1:8" ht="11.25" customHeight="1" x14ac:dyDescent="0.2">
      <c r="A134" s="13" t="s">
        <v>16</v>
      </c>
      <c r="B134" s="49">
        <v>5</v>
      </c>
      <c r="C134" s="49">
        <v>0</v>
      </c>
      <c r="D134" s="15" t="s">
        <v>33</v>
      </c>
      <c r="E134" s="50" t="s">
        <v>33</v>
      </c>
      <c r="F134" s="59">
        <f>F135+F145+F155</f>
        <v>3294.9</v>
      </c>
      <c r="G134" s="60">
        <f t="shared" si="5"/>
        <v>-200</v>
      </c>
      <c r="H134" s="45">
        <f>3294.9-200</f>
        <v>3094.9</v>
      </c>
    </row>
    <row r="135" spans="1:8" ht="11.25" customHeight="1" x14ac:dyDescent="0.2">
      <c r="A135" s="13" t="s">
        <v>31</v>
      </c>
      <c r="B135" s="49">
        <v>5</v>
      </c>
      <c r="C135" s="49">
        <v>1</v>
      </c>
      <c r="D135" s="15" t="s">
        <v>33</v>
      </c>
      <c r="E135" s="50" t="s">
        <v>33</v>
      </c>
      <c r="F135" s="59">
        <f t="shared" ref="F135:F143" si="10">F136</f>
        <v>388.9</v>
      </c>
      <c r="G135" s="60">
        <f t="shared" si="5"/>
        <v>0</v>
      </c>
      <c r="H135" s="45">
        <v>388.9</v>
      </c>
    </row>
    <row r="136" spans="1:8" ht="41.25" hidden="1" customHeight="1" x14ac:dyDescent="0.2">
      <c r="A136" s="18" t="s">
        <v>127</v>
      </c>
      <c r="B136" s="49">
        <v>5</v>
      </c>
      <c r="C136" s="49">
        <v>1</v>
      </c>
      <c r="D136" s="15" t="s">
        <v>126</v>
      </c>
      <c r="E136" s="50" t="s">
        <v>33</v>
      </c>
      <c r="F136" s="51">
        <f t="shared" si="10"/>
        <v>388.9</v>
      </c>
      <c r="G136" s="20">
        <f t="shared" si="5"/>
        <v>0</v>
      </c>
      <c r="H136" s="62">
        <v>388.9</v>
      </c>
    </row>
    <row r="137" spans="1:8" ht="26.25" hidden="1" customHeight="1" x14ac:dyDescent="0.2">
      <c r="A137" s="18" t="s">
        <v>128</v>
      </c>
      <c r="B137" s="49">
        <v>5</v>
      </c>
      <c r="C137" s="49">
        <v>1</v>
      </c>
      <c r="D137" s="15" t="s">
        <v>129</v>
      </c>
      <c r="E137" s="50" t="s">
        <v>33</v>
      </c>
      <c r="F137" s="51">
        <f t="shared" si="10"/>
        <v>388.9</v>
      </c>
      <c r="G137" s="20">
        <f t="shared" ref="G137:G200" si="11">H137-F137</f>
        <v>0</v>
      </c>
      <c r="H137" s="62">
        <v>388.9</v>
      </c>
    </row>
    <row r="138" spans="1:8" ht="24" hidden="1" customHeight="1" x14ac:dyDescent="0.2">
      <c r="A138" s="18" t="s">
        <v>59</v>
      </c>
      <c r="B138" s="49">
        <v>5</v>
      </c>
      <c r="C138" s="49">
        <v>1</v>
      </c>
      <c r="D138" s="15" t="s">
        <v>130</v>
      </c>
      <c r="E138" s="50"/>
      <c r="F138" s="51">
        <f>F142+F139</f>
        <v>388.9</v>
      </c>
      <c r="G138" s="20">
        <f t="shared" si="11"/>
        <v>0</v>
      </c>
      <c r="H138" s="62">
        <v>388.9</v>
      </c>
    </row>
    <row r="139" spans="1:8" ht="24" hidden="1" customHeight="1" x14ac:dyDescent="0.2">
      <c r="A139" s="18" t="s">
        <v>131</v>
      </c>
      <c r="B139" s="49">
        <v>5</v>
      </c>
      <c r="C139" s="49">
        <v>1</v>
      </c>
      <c r="D139" s="36" t="s">
        <v>132</v>
      </c>
      <c r="E139" s="50"/>
      <c r="F139" s="51">
        <f>F140</f>
        <v>143.9</v>
      </c>
      <c r="G139" s="20">
        <f t="shared" si="11"/>
        <v>0</v>
      </c>
      <c r="H139" s="62">
        <v>143.9</v>
      </c>
    </row>
    <row r="140" spans="1:8" ht="24" hidden="1" customHeight="1" x14ac:dyDescent="0.2">
      <c r="A140" s="18" t="s">
        <v>61</v>
      </c>
      <c r="B140" s="49">
        <v>5</v>
      </c>
      <c r="C140" s="49">
        <v>1</v>
      </c>
      <c r="D140" s="36" t="s">
        <v>132</v>
      </c>
      <c r="E140" s="50">
        <v>600</v>
      </c>
      <c r="F140" s="51">
        <f>F141</f>
        <v>143.9</v>
      </c>
      <c r="G140" s="20">
        <f t="shared" si="11"/>
        <v>0</v>
      </c>
      <c r="H140" s="62">
        <v>143.9</v>
      </c>
    </row>
    <row r="141" spans="1:8" ht="24" hidden="1" customHeight="1" x14ac:dyDescent="0.2">
      <c r="A141" s="18" t="s">
        <v>60</v>
      </c>
      <c r="B141" s="49">
        <v>5</v>
      </c>
      <c r="C141" s="49">
        <v>1</v>
      </c>
      <c r="D141" s="36" t="s">
        <v>132</v>
      </c>
      <c r="E141" s="50">
        <v>630</v>
      </c>
      <c r="F141" s="51">
        <v>143.9</v>
      </c>
      <c r="G141" s="20">
        <f t="shared" si="11"/>
        <v>0</v>
      </c>
      <c r="H141" s="62">
        <v>143.9</v>
      </c>
    </row>
    <row r="142" spans="1:8" ht="23.25" hidden="1" customHeight="1" x14ac:dyDescent="0.2">
      <c r="A142" s="18" t="s">
        <v>54</v>
      </c>
      <c r="B142" s="49">
        <v>5</v>
      </c>
      <c r="C142" s="49">
        <v>1</v>
      </c>
      <c r="D142" s="15" t="s">
        <v>161</v>
      </c>
      <c r="E142" s="50"/>
      <c r="F142" s="51">
        <f t="shared" si="10"/>
        <v>245</v>
      </c>
      <c r="G142" s="20">
        <f t="shared" si="11"/>
        <v>0</v>
      </c>
      <c r="H142" s="62">
        <v>245</v>
      </c>
    </row>
    <row r="143" spans="1:8" ht="22.5" hidden="1" customHeight="1" x14ac:dyDescent="0.2">
      <c r="A143" s="19" t="s">
        <v>76</v>
      </c>
      <c r="B143" s="49">
        <v>5</v>
      </c>
      <c r="C143" s="49">
        <v>1</v>
      </c>
      <c r="D143" s="15" t="s">
        <v>161</v>
      </c>
      <c r="E143" s="50" t="s">
        <v>34</v>
      </c>
      <c r="F143" s="51">
        <f t="shared" si="10"/>
        <v>245</v>
      </c>
      <c r="G143" s="20">
        <f t="shared" si="11"/>
        <v>0</v>
      </c>
      <c r="H143" s="62">
        <v>245</v>
      </c>
    </row>
    <row r="144" spans="1:8" ht="22.5" hidden="1" x14ac:dyDescent="0.2">
      <c r="A144" s="19" t="s">
        <v>35</v>
      </c>
      <c r="B144" s="49">
        <v>5</v>
      </c>
      <c r="C144" s="49">
        <v>1</v>
      </c>
      <c r="D144" s="15" t="s">
        <v>161</v>
      </c>
      <c r="E144" s="50" t="s">
        <v>36</v>
      </c>
      <c r="F144" s="51">
        <v>245</v>
      </c>
      <c r="G144" s="20">
        <f t="shared" si="11"/>
        <v>0</v>
      </c>
      <c r="H144" s="62">
        <v>245</v>
      </c>
    </row>
    <row r="145" spans="1:8" ht="11.25" customHeight="1" x14ac:dyDescent="0.2">
      <c r="A145" s="13" t="s">
        <v>21</v>
      </c>
      <c r="B145" s="49">
        <v>5</v>
      </c>
      <c r="C145" s="49">
        <v>2</v>
      </c>
      <c r="D145" s="15" t="s">
        <v>33</v>
      </c>
      <c r="E145" s="50" t="s">
        <v>33</v>
      </c>
      <c r="F145" s="51">
        <f>F146</f>
        <v>2223</v>
      </c>
      <c r="G145" s="20">
        <v>-200</v>
      </c>
      <c r="H145" s="62">
        <v>2023</v>
      </c>
    </row>
    <row r="146" spans="1:8" ht="33.75" hidden="1" customHeight="1" x14ac:dyDescent="0.2">
      <c r="A146" s="18" t="s">
        <v>127</v>
      </c>
      <c r="B146" s="49">
        <v>5</v>
      </c>
      <c r="C146" s="49">
        <v>2</v>
      </c>
      <c r="D146" s="15" t="s">
        <v>126</v>
      </c>
      <c r="E146" s="50" t="s">
        <v>33</v>
      </c>
      <c r="F146" s="51">
        <f>F147</f>
        <v>2223</v>
      </c>
      <c r="G146" s="20">
        <v>-200</v>
      </c>
      <c r="H146" s="62">
        <v>2023</v>
      </c>
    </row>
    <row r="147" spans="1:8" ht="22.5" hidden="1" customHeight="1" x14ac:dyDescent="0.2">
      <c r="A147" s="18" t="s">
        <v>47</v>
      </c>
      <c r="B147" s="49">
        <v>5</v>
      </c>
      <c r="C147" s="49">
        <v>2</v>
      </c>
      <c r="D147" s="15" t="s">
        <v>133</v>
      </c>
      <c r="E147" s="50" t="s">
        <v>33</v>
      </c>
      <c r="F147" s="51">
        <f>F148</f>
        <v>2223</v>
      </c>
      <c r="G147" s="20">
        <v>-200</v>
      </c>
      <c r="H147" s="62">
        <v>2023</v>
      </c>
    </row>
    <row r="148" spans="1:8" ht="24.75" hidden="1" customHeight="1" x14ac:dyDescent="0.2">
      <c r="A148" s="18" t="s">
        <v>135</v>
      </c>
      <c r="B148" s="49">
        <v>5</v>
      </c>
      <c r="C148" s="49">
        <v>2</v>
      </c>
      <c r="D148" s="15" t="s">
        <v>134</v>
      </c>
      <c r="E148" s="50" t="s">
        <v>33</v>
      </c>
      <c r="F148" s="51">
        <f>F149+F152</f>
        <v>2223</v>
      </c>
      <c r="G148" s="20">
        <v>-200</v>
      </c>
      <c r="H148" s="62">
        <v>2023</v>
      </c>
    </row>
    <row r="149" spans="1:8" ht="58.5" hidden="1" customHeight="1" x14ac:dyDescent="0.2">
      <c r="A149" s="18" t="s">
        <v>136</v>
      </c>
      <c r="B149" s="49">
        <v>5</v>
      </c>
      <c r="C149" s="49">
        <v>2</v>
      </c>
      <c r="D149" s="15" t="s">
        <v>180</v>
      </c>
      <c r="E149" s="50"/>
      <c r="F149" s="51">
        <f>F150</f>
        <v>2000</v>
      </c>
      <c r="G149" s="20">
        <v>-200</v>
      </c>
      <c r="H149" s="62">
        <v>1800</v>
      </c>
    </row>
    <row r="150" spans="1:8" ht="22.5" hidden="1" customHeight="1" x14ac:dyDescent="0.2">
      <c r="A150" s="19" t="s">
        <v>76</v>
      </c>
      <c r="B150" s="49">
        <v>5</v>
      </c>
      <c r="C150" s="49">
        <v>2</v>
      </c>
      <c r="D150" s="15" t="s">
        <v>180</v>
      </c>
      <c r="E150" s="50" t="s">
        <v>34</v>
      </c>
      <c r="F150" s="51">
        <f>F151</f>
        <v>2000</v>
      </c>
      <c r="G150" s="20">
        <v>-200</v>
      </c>
      <c r="H150" s="62">
        <v>1800</v>
      </c>
    </row>
    <row r="151" spans="1:8" ht="22.5" hidden="1" x14ac:dyDescent="0.2">
      <c r="A151" s="19" t="s">
        <v>35</v>
      </c>
      <c r="B151" s="49">
        <v>5</v>
      </c>
      <c r="C151" s="49">
        <v>2</v>
      </c>
      <c r="D151" s="15" t="s">
        <v>180</v>
      </c>
      <c r="E151" s="50" t="s">
        <v>36</v>
      </c>
      <c r="F151" s="51">
        <v>2000</v>
      </c>
      <c r="G151" s="20">
        <v>-200</v>
      </c>
      <c r="H151" s="62">
        <v>1800</v>
      </c>
    </row>
    <row r="152" spans="1:8" ht="59.25" hidden="1" customHeight="1" x14ac:dyDescent="0.2">
      <c r="A152" s="19" t="s">
        <v>137</v>
      </c>
      <c r="B152" s="49">
        <v>5</v>
      </c>
      <c r="C152" s="49">
        <v>2</v>
      </c>
      <c r="D152" s="15" t="s">
        <v>181</v>
      </c>
      <c r="E152" s="50"/>
      <c r="F152" s="51">
        <f>F153</f>
        <v>223</v>
      </c>
      <c r="G152" s="20">
        <f t="shared" si="11"/>
        <v>0</v>
      </c>
      <c r="H152" s="62">
        <v>223</v>
      </c>
    </row>
    <row r="153" spans="1:8" ht="22.5" hidden="1" x14ac:dyDescent="0.2">
      <c r="A153" s="19" t="s">
        <v>76</v>
      </c>
      <c r="B153" s="49">
        <v>5</v>
      </c>
      <c r="C153" s="49">
        <v>2</v>
      </c>
      <c r="D153" s="15" t="s">
        <v>181</v>
      </c>
      <c r="E153" s="50">
        <v>200</v>
      </c>
      <c r="F153" s="51">
        <f>F154</f>
        <v>223</v>
      </c>
      <c r="G153" s="20">
        <f t="shared" si="11"/>
        <v>0</v>
      </c>
      <c r="H153" s="62">
        <v>223</v>
      </c>
    </row>
    <row r="154" spans="1:8" ht="24" hidden="1" customHeight="1" x14ac:dyDescent="0.2">
      <c r="A154" s="19" t="s">
        <v>35</v>
      </c>
      <c r="B154" s="49">
        <v>5</v>
      </c>
      <c r="C154" s="49">
        <v>2</v>
      </c>
      <c r="D154" s="15" t="s">
        <v>181</v>
      </c>
      <c r="E154" s="50">
        <v>240</v>
      </c>
      <c r="F154" s="51">
        <v>223</v>
      </c>
      <c r="G154" s="20">
        <f t="shared" si="11"/>
        <v>0</v>
      </c>
      <c r="H154" s="62">
        <v>223</v>
      </c>
    </row>
    <row r="155" spans="1:8" ht="11.25" customHeight="1" x14ac:dyDescent="0.2">
      <c r="A155" s="13" t="s">
        <v>17</v>
      </c>
      <c r="B155" s="49">
        <v>5</v>
      </c>
      <c r="C155" s="49">
        <v>3</v>
      </c>
      <c r="D155" s="15" t="s">
        <v>33</v>
      </c>
      <c r="E155" s="50" t="s">
        <v>33</v>
      </c>
      <c r="F155" s="59">
        <f>F156</f>
        <v>683</v>
      </c>
      <c r="G155" s="60">
        <f t="shared" si="11"/>
        <v>0</v>
      </c>
      <c r="H155" s="45">
        <v>683</v>
      </c>
    </row>
    <row r="156" spans="1:8" ht="22.5" hidden="1" customHeight="1" x14ac:dyDescent="0.2">
      <c r="A156" s="18" t="s">
        <v>179</v>
      </c>
      <c r="B156" s="49">
        <v>5</v>
      </c>
      <c r="C156" s="49">
        <v>3</v>
      </c>
      <c r="D156" s="15" t="s">
        <v>138</v>
      </c>
      <c r="E156" s="50" t="s">
        <v>33</v>
      </c>
      <c r="F156" s="59">
        <f>F157</f>
        <v>683</v>
      </c>
      <c r="G156" s="60">
        <f t="shared" si="11"/>
        <v>0</v>
      </c>
      <c r="H156" s="45">
        <v>683</v>
      </c>
    </row>
    <row r="157" spans="1:8" ht="22.5" hidden="1" customHeight="1" x14ac:dyDescent="0.2">
      <c r="A157" s="19" t="s">
        <v>78</v>
      </c>
      <c r="B157" s="49">
        <v>5</v>
      </c>
      <c r="C157" s="49">
        <v>3</v>
      </c>
      <c r="D157" s="15" t="s">
        <v>139</v>
      </c>
      <c r="E157" s="50"/>
      <c r="F157" s="59">
        <f>F158</f>
        <v>683</v>
      </c>
      <c r="G157" s="60">
        <f t="shared" si="11"/>
        <v>0</v>
      </c>
      <c r="H157" s="45">
        <v>683</v>
      </c>
    </row>
    <row r="158" spans="1:8" ht="22.5" hidden="1" customHeight="1" x14ac:dyDescent="0.2">
      <c r="A158" s="19" t="s">
        <v>54</v>
      </c>
      <c r="B158" s="49">
        <v>5</v>
      </c>
      <c r="C158" s="49">
        <v>3</v>
      </c>
      <c r="D158" s="15" t="s">
        <v>140</v>
      </c>
      <c r="E158" s="50"/>
      <c r="F158" s="59">
        <f>F159</f>
        <v>683</v>
      </c>
      <c r="G158" s="60">
        <f t="shared" si="11"/>
        <v>0</v>
      </c>
      <c r="H158" s="45">
        <v>683</v>
      </c>
    </row>
    <row r="159" spans="1:8" ht="22.5" hidden="1" customHeight="1" x14ac:dyDescent="0.2">
      <c r="A159" s="19" t="s">
        <v>76</v>
      </c>
      <c r="B159" s="49">
        <v>5</v>
      </c>
      <c r="C159" s="49">
        <v>3</v>
      </c>
      <c r="D159" s="15" t="s">
        <v>140</v>
      </c>
      <c r="E159" s="50" t="s">
        <v>34</v>
      </c>
      <c r="F159" s="59">
        <f>F160</f>
        <v>683</v>
      </c>
      <c r="G159" s="60">
        <f t="shared" si="11"/>
        <v>0</v>
      </c>
      <c r="H159" s="45">
        <v>683</v>
      </c>
    </row>
    <row r="160" spans="1:8" ht="22.5" hidden="1" x14ac:dyDescent="0.2">
      <c r="A160" s="19" t="s">
        <v>35</v>
      </c>
      <c r="B160" s="49">
        <v>5</v>
      </c>
      <c r="C160" s="49">
        <v>3</v>
      </c>
      <c r="D160" s="15" t="s">
        <v>140</v>
      </c>
      <c r="E160" s="50" t="s">
        <v>36</v>
      </c>
      <c r="F160" s="59">
        <v>683</v>
      </c>
      <c r="G160" s="60">
        <f t="shared" si="11"/>
        <v>0</v>
      </c>
      <c r="H160" s="45">
        <v>683</v>
      </c>
    </row>
    <row r="161" spans="1:8" ht="11.25" customHeight="1" x14ac:dyDescent="0.2">
      <c r="A161" s="13" t="s">
        <v>23</v>
      </c>
      <c r="B161" s="49">
        <v>8</v>
      </c>
      <c r="C161" s="49">
        <v>0</v>
      </c>
      <c r="D161" s="15" t="s">
        <v>33</v>
      </c>
      <c r="E161" s="50" t="s">
        <v>33</v>
      </c>
      <c r="F161" s="59">
        <f>F162</f>
        <v>1193.3</v>
      </c>
      <c r="G161" s="60">
        <f t="shared" si="11"/>
        <v>0</v>
      </c>
      <c r="H161" s="45">
        <v>1193.3</v>
      </c>
    </row>
    <row r="162" spans="1:8" ht="11.25" customHeight="1" x14ac:dyDescent="0.2">
      <c r="A162" s="13" t="s">
        <v>18</v>
      </c>
      <c r="B162" s="49">
        <v>8</v>
      </c>
      <c r="C162" s="49">
        <v>1</v>
      </c>
      <c r="D162" s="15" t="s">
        <v>33</v>
      </c>
      <c r="E162" s="50" t="s">
        <v>33</v>
      </c>
      <c r="F162" s="59">
        <f>F163</f>
        <v>1193.3</v>
      </c>
      <c r="G162" s="60">
        <f t="shared" si="11"/>
        <v>0</v>
      </c>
      <c r="H162" s="45">
        <v>1193.3</v>
      </c>
    </row>
    <row r="163" spans="1:8" ht="22.5" hidden="1" customHeight="1" x14ac:dyDescent="0.2">
      <c r="A163" s="18" t="s">
        <v>142</v>
      </c>
      <c r="B163" s="49">
        <v>8</v>
      </c>
      <c r="C163" s="49">
        <v>1</v>
      </c>
      <c r="D163" s="15" t="s">
        <v>141</v>
      </c>
      <c r="E163" s="50" t="s">
        <v>33</v>
      </c>
      <c r="F163" s="59">
        <f>F164+F183</f>
        <v>1193.3</v>
      </c>
      <c r="G163" s="60">
        <f t="shared" si="11"/>
        <v>0</v>
      </c>
      <c r="H163" s="45">
        <v>1193.3</v>
      </c>
    </row>
    <row r="164" spans="1:8" ht="27" hidden="1" customHeight="1" x14ac:dyDescent="0.2">
      <c r="A164" s="18" t="s">
        <v>144</v>
      </c>
      <c r="B164" s="49">
        <v>8</v>
      </c>
      <c r="C164" s="49">
        <v>1</v>
      </c>
      <c r="D164" s="15" t="s">
        <v>143</v>
      </c>
      <c r="E164" s="50" t="s">
        <v>33</v>
      </c>
      <c r="F164" s="59">
        <f>F165+F171</f>
        <v>1175.3</v>
      </c>
      <c r="G164" s="60">
        <f t="shared" si="11"/>
        <v>0</v>
      </c>
      <c r="H164" s="45">
        <v>1175.3</v>
      </c>
    </row>
    <row r="165" spans="1:8" ht="21.75" hidden="1" customHeight="1" x14ac:dyDescent="0.2">
      <c r="A165" s="18" t="s">
        <v>57</v>
      </c>
      <c r="B165" s="49">
        <v>8</v>
      </c>
      <c r="C165" s="49">
        <v>1</v>
      </c>
      <c r="D165" s="15" t="s">
        <v>145</v>
      </c>
      <c r="E165" s="50"/>
      <c r="F165" s="59">
        <f>F166</f>
        <v>1041.0999999999999</v>
      </c>
      <c r="G165" s="60">
        <f t="shared" si="11"/>
        <v>0</v>
      </c>
      <c r="H165" s="45">
        <v>1041.0999999999999</v>
      </c>
    </row>
    <row r="166" spans="1:8" ht="27.75" hidden="1" customHeight="1" x14ac:dyDescent="0.2">
      <c r="A166" s="18" t="s">
        <v>147</v>
      </c>
      <c r="B166" s="49">
        <v>8</v>
      </c>
      <c r="C166" s="49">
        <v>1</v>
      </c>
      <c r="D166" s="15" t="s">
        <v>146</v>
      </c>
      <c r="E166" s="50" t="s">
        <v>33</v>
      </c>
      <c r="F166" s="59">
        <f>F167+F169</f>
        <v>1041.0999999999999</v>
      </c>
      <c r="G166" s="60">
        <f t="shared" si="11"/>
        <v>0</v>
      </c>
      <c r="H166" s="45">
        <v>1041.0999999999999</v>
      </c>
    </row>
    <row r="167" spans="1:8" ht="45.75" hidden="1" customHeight="1" x14ac:dyDescent="0.2">
      <c r="A167" s="19" t="s">
        <v>37</v>
      </c>
      <c r="B167" s="49">
        <v>8</v>
      </c>
      <c r="C167" s="49">
        <v>1</v>
      </c>
      <c r="D167" s="15" t="s">
        <v>146</v>
      </c>
      <c r="E167" s="50" t="s">
        <v>38</v>
      </c>
      <c r="F167" s="59">
        <f>F168</f>
        <v>954.3</v>
      </c>
      <c r="G167" s="60">
        <f t="shared" si="11"/>
        <v>0</v>
      </c>
      <c r="H167" s="45">
        <v>954.3</v>
      </c>
    </row>
    <row r="168" spans="1:8" ht="19.5" hidden="1" customHeight="1" x14ac:dyDescent="0.2">
      <c r="A168" s="19" t="s">
        <v>39</v>
      </c>
      <c r="B168" s="49">
        <v>8</v>
      </c>
      <c r="C168" s="49">
        <v>1</v>
      </c>
      <c r="D168" s="15" t="s">
        <v>146</v>
      </c>
      <c r="E168" s="50" t="s">
        <v>40</v>
      </c>
      <c r="F168" s="59">
        <v>954.3</v>
      </c>
      <c r="G168" s="60">
        <f t="shared" si="11"/>
        <v>0</v>
      </c>
      <c r="H168" s="45">
        <v>954.3</v>
      </c>
    </row>
    <row r="169" spans="1:8" ht="30" hidden="1" customHeight="1" x14ac:dyDescent="0.2">
      <c r="A169" s="19" t="s">
        <v>76</v>
      </c>
      <c r="B169" s="49">
        <v>8</v>
      </c>
      <c r="C169" s="49">
        <v>1</v>
      </c>
      <c r="D169" s="15" t="s">
        <v>146</v>
      </c>
      <c r="E169" s="50" t="s">
        <v>34</v>
      </c>
      <c r="F169" s="59">
        <f>F170</f>
        <v>86.8</v>
      </c>
      <c r="G169" s="60">
        <f t="shared" si="11"/>
        <v>0</v>
      </c>
      <c r="H169" s="45">
        <v>86.8</v>
      </c>
    </row>
    <row r="170" spans="1:8" ht="30" hidden="1" customHeight="1" x14ac:dyDescent="0.2">
      <c r="A170" s="19" t="s">
        <v>35</v>
      </c>
      <c r="B170" s="49">
        <v>8</v>
      </c>
      <c r="C170" s="49">
        <v>1</v>
      </c>
      <c r="D170" s="15" t="s">
        <v>146</v>
      </c>
      <c r="E170" s="50" t="s">
        <v>36</v>
      </c>
      <c r="F170" s="59">
        <v>86.8</v>
      </c>
      <c r="G170" s="60">
        <f t="shared" si="11"/>
        <v>0</v>
      </c>
      <c r="H170" s="45">
        <v>86.8</v>
      </c>
    </row>
    <row r="171" spans="1:8" ht="19.5" hidden="1" customHeight="1" x14ac:dyDescent="0.2">
      <c r="A171" s="19" t="s">
        <v>148</v>
      </c>
      <c r="B171" s="49">
        <v>8</v>
      </c>
      <c r="C171" s="49">
        <v>1</v>
      </c>
      <c r="D171" s="15" t="s">
        <v>149</v>
      </c>
      <c r="E171" s="50"/>
      <c r="F171" s="59">
        <f>F172</f>
        <v>134.19999999999999</v>
      </c>
      <c r="G171" s="60">
        <f t="shared" si="11"/>
        <v>-134.19999999999999</v>
      </c>
      <c r="H171" s="45">
        <v>0</v>
      </c>
    </row>
    <row r="172" spans="1:8" ht="30" hidden="1" customHeight="1" x14ac:dyDescent="0.2">
      <c r="A172" s="19" t="s">
        <v>151</v>
      </c>
      <c r="B172" s="49">
        <v>8</v>
      </c>
      <c r="C172" s="49">
        <v>1</v>
      </c>
      <c r="D172" s="37" t="s">
        <v>150</v>
      </c>
      <c r="E172" s="50"/>
      <c r="F172" s="59">
        <f>F173</f>
        <v>134.19999999999999</v>
      </c>
      <c r="G172" s="60">
        <f t="shared" si="11"/>
        <v>-134.19999999999999</v>
      </c>
      <c r="H172" s="45">
        <v>0</v>
      </c>
    </row>
    <row r="173" spans="1:8" ht="22.5" hidden="1" customHeight="1" x14ac:dyDescent="0.2">
      <c r="A173" s="19" t="s">
        <v>76</v>
      </c>
      <c r="B173" s="49">
        <v>8</v>
      </c>
      <c r="C173" s="49">
        <v>1</v>
      </c>
      <c r="D173" s="37" t="s">
        <v>150</v>
      </c>
      <c r="E173" s="50" t="s">
        <v>34</v>
      </c>
      <c r="F173" s="59">
        <f>F174</f>
        <v>134.19999999999999</v>
      </c>
      <c r="G173" s="60">
        <f t="shared" si="11"/>
        <v>-134.19999999999999</v>
      </c>
      <c r="H173" s="45">
        <v>0</v>
      </c>
    </row>
    <row r="174" spans="1:8" ht="22.5" hidden="1" x14ac:dyDescent="0.2">
      <c r="A174" s="19" t="s">
        <v>35</v>
      </c>
      <c r="B174" s="49">
        <v>8</v>
      </c>
      <c r="C174" s="49">
        <v>1</v>
      </c>
      <c r="D174" s="37" t="s">
        <v>150</v>
      </c>
      <c r="E174" s="50" t="s">
        <v>36</v>
      </c>
      <c r="F174" s="59">
        <v>134.19999999999999</v>
      </c>
      <c r="G174" s="60">
        <f t="shared" si="11"/>
        <v>-134.19999999999999</v>
      </c>
      <c r="H174" s="45">
        <v>0</v>
      </c>
    </row>
    <row r="175" spans="1:8" hidden="1" x14ac:dyDescent="0.2">
      <c r="A175" s="53"/>
      <c r="B175" s="49">
        <v>8</v>
      </c>
      <c r="C175" s="49">
        <v>1</v>
      </c>
      <c r="D175" s="37"/>
      <c r="E175" s="50"/>
      <c r="F175" s="59">
        <v>0</v>
      </c>
      <c r="G175" s="60">
        <f t="shared" si="11"/>
        <v>127.49</v>
      </c>
      <c r="H175" s="45">
        <v>127.49</v>
      </c>
    </row>
    <row r="176" spans="1:8" hidden="1" x14ac:dyDescent="0.2">
      <c r="A176" s="53"/>
      <c r="B176" s="49">
        <v>8</v>
      </c>
      <c r="C176" s="49">
        <v>1</v>
      </c>
      <c r="D176" s="56" t="s">
        <v>194</v>
      </c>
      <c r="E176" s="50"/>
      <c r="F176" s="59">
        <v>0</v>
      </c>
      <c r="G176" s="60">
        <f t="shared" si="11"/>
        <v>127.49</v>
      </c>
      <c r="H176" s="45">
        <v>127.49</v>
      </c>
    </row>
    <row r="177" spans="1:8" ht="22.5" hidden="1" x14ac:dyDescent="0.2">
      <c r="A177" s="19" t="s">
        <v>76</v>
      </c>
      <c r="B177" s="49">
        <v>8</v>
      </c>
      <c r="C177" s="49">
        <v>1</v>
      </c>
      <c r="D177" s="56" t="s">
        <v>194</v>
      </c>
      <c r="E177" s="50">
        <v>200</v>
      </c>
      <c r="F177" s="59">
        <v>0</v>
      </c>
      <c r="G177" s="60">
        <f t="shared" si="11"/>
        <v>127.49</v>
      </c>
      <c r="H177" s="45">
        <v>127.49</v>
      </c>
    </row>
    <row r="178" spans="1:8" ht="22.5" hidden="1" x14ac:dyDescent="0.2">
      <c r="A178" s="19" t="s">
        <v>35</v>
      </c>
      <c r="B178" s="49">
        <v>8</v>
      </c>
      <c r="C178" s="49">
        <v>1</v>
      </c>
      <c r="D178" s="56" t="s">
        <v>194</v>
      </c>
      <c r="E178" s="50">
        <v>240</v>
      </c>
      <c r="F178" s="59">
        <v>0</v>
      </c>
      <c r="G178" s="60">
        <f t="shared" si="11"/>
        <v>127.49</v>
      </c>
      <c r="H178" s="45">
        <v>127.49</v>
      </c>
    </row>
    <row r="179" spans="1:8" hidden="1" x14ac:dyDescent="0.2">
      <c r="A179" s="53"/>
      <c r="B179" s="49">
        <v>8</v>
      </c>
      <c r="C179" s="49">
        <v>1</v>
      </c>
      <c r="D179" s="56"/>
      <c r="E179" s="50"/>
      <c r="F179" s="59">
        <v>0</v>
      </c>
      <c r="G179" s="60">
        <f t="shared" si="11"/>
        <v>6.71</v>
      </c>
      <c r="H179" s="45">
        <v>6.71</v>
      </c>
    </row>
    <row r="180" spans="1:8" hidden="1" x14ac:dyDescent="0.2">
      <c r="A180" s="53"/>
      <c r="B180" s="49">
        <v>8</v>
      </c>
      <c r="C180" s="49">
        <v>1</v>
      </c>
      <c r="D180" s="56" t="s">
        <v>195</v>
      </c>
      <c r="E180" s="50"/>
      <c r="F180" s="59">
        <v>0</v>
      </c>
      <c r="G180" s="60">
        <f t="shared" si="11"/>
        <v>6.71</v>
      </c>
      <c r="H180" s="45">
        <v>6.71</v>
      </c>
    </row>
    <row r="181" spans="1:8" ht="22.5" hidden="1" x14ac:dyDescent="0.2">
      <c r="A181" s="19" t="s">
        <v>76</v>
      </c>
      <c r="B181" s="49">
        <v>8</v>
      </c>
      <c r="C181" s="49">
        <v>1</v>
      </c>
      <c r="D181" s="56" t="s">
        <v>195</v>
      </c>
      <c r="E181" s="50">
        <v>200</v>
      </c>
      <c r="F181" s="59">
        <v>0</v>
      </c>
      <c r="G181" s="60">
        <f t="shared" si="11"/>
        <v>6.71</v>
      </c>
      <c r="H181" s="45">
        <v>6.71</v>
      </c>
    </row>
    <row r="182" spans="1:8" ht="22.5" hidden="1" x14ac:dyDescent="0.2">
      <c r="A182" s="19" t="s">
        <v>35</v>
      </c>
      <c r="B182" s="49">
        <v>8</v>
      </c>
      <c r="C182" s="49">
        <v>1</v>
      </c>
      <c r="D182" s="56" t="s">
        <v>195</v>
      </c>
      <c r="E182" s="50">
        <v>240</v>
      </c>
      <c r="F182" s="59">
        <v>0</v>
      </c>
      <c r="G182" s="60">
        <f t="shared" si="11"/>
        <v>6.71</v>
      </c>
      <c r="H182" s="45">
        <v>6.71</v>
      </c>
    </row>
    <row r="183" spans="1:8" ht="11.25" hidden="1" customHeight="1" x14ac:dyDescent="0.2">
      <c r="A183" s="18" t="s">
        <v>58</v>
      </c>
      <c r="B183" s="49">
        <v>8</v>
      </c>
      <c r="C183" s="49">
        <v>1</v>
      </c>
      <c r="D183" s="15" t="s">
        <v>153</v>
      </c>
      <c r="E183" s="50" t="s">
        <v>33</v>
      </c>
      <c r="F183" s="59">
        <f>F184</f>
        <v>18</v>
      </c>
      <c r="G183" s="60">
        <f t="shared" si="11"/>
        <v>0</v>
      </c>
      <c r="H183" s="45">
        <v>18</v>
      </c>
    </row>
    <row r="184" spans="1:8" ht="26.25" hidden="1" customHeight="1" x14ac:dyDescent="0.2">
      <c r="A184" s="18" t="s">
        <v>154</v>
      </c>
      <c r="B184" s="49">
        <v>8</v>
      </c>
      <c r="C184" s="49">
        <v>1</v>
      </c>
      <c r="D184" s="15" t="s">
        <v>155</v>
      </c>
      <c r="E184" s="50" t="s">
        <v>33</v>
      </c>
      <c r="F184" s="59">
        <f>F185</f>
        <v>18</v>
      </c>
      <c r="G184" s="60">
        <f t="shared" si="11"/>
        <v>0</v>
      </c>
      <c r="H184" s="45">
        <v>18</v>
      </c>
    </row>
    <row r="185" spans="1:8" ht="22.5" hidden="1" customHeight="1" x14ac:dyDescent="0.2">
      <c r="A185" s="19" t="s">
        <v>147</v>
      </c>
      <c r="B185" s="49">
        <v>8</v>
      </c>
      <c r="C185" s="49">
        <v>1</v>
      </c>
      <c r="D185" s="37" t="s">
        <v>152</v>
      </c>
      <c r="E185" s="50"/>
      <c r="F185" s="59">
        <f>F186</f>
        <v>18</v>
      </c>
      <c r="G185" s="60">
        <f t="shared" si="11"/>
        <v>0</v>
      </c>
      <c r="H185" s="45">
        <v>18</v>
      </c>
    </row>
    <row r="186" spans="1:8" ht="26.25" hidden="1" customHeight="1" x14ac:dyDescent="0.2">
      <c r="A186" s="19" t="s">
        <v>76</v>
      </c>
      <c r="B186" s="49">
        <v>8</v>
      </c>
      <c r="C186" s="49">
        <v>1</v>
      </c>
      <c r="D186" s="37" t="s">
        <v>152</v>
      </c>
      <c r="E186" s="50">
        <v>200</v>
      </c>
      <c r="F186" s="59">
        <f>F187</f>
        <v>18</v>
      </c>
      <c r="G186" s="60">
        <f t="shared" si="11"/>
        <v>0</v>
      </c>
      <c r="H186" s="45">
        <v>18</v>
      </c>
    </row>
    <row r="187" spans="1:8" ht="26.25" hidden="1" customHeight="1" x14ac:dyDescent="0.2">
      <c r="A187" s="19" t="s">
        <v>35</v>
      </c>
      <c r="B187" s="49">
        <v>8</v>
      </c>
      <c r="C187" s="49">
        <v>1</v>
      </c>
      <c r="D187" s="37" t="s">
        <v>152</v>
      </c>
      <c r="E187" s="50">
        <v>240</v>
      </c>
      <c r="F187" s="59">
        <v>18</v>
      </c>
      <c r="G187" s="60">
        <f t="shared" si="11"/>
        <v>0</v>
      </c>
      <c r="H187" s="45">
        <v>18</v>
      </c>
    </row>
    <row r="188" spans="1:8" ht="11.25" customHeight="1" x14ac:dyDescent="0.2">
      <c r="A188" s="13" t="s">
        <v>24</v>
      </c>
      <c r="B188" s="49">
        <v>11</v>
      </c>
      <c r="C188" s="49">
        <v>0</v>
      </c>
      <c r="D188" s="15" t="s">
        <v>33</v>
      </c>
      <c r="E188" s="50" t="s">
        <v>33</v>
      </c>
      <c r="F188" s="59">
        <f>F189</f>
        <v>6933.1</v>
      </c>
      <c r="G188" s="60">
        <f t="shared" si="11"/>
        <v>0</v>
      </c>
      <c r="H188" s="45">
        <v>6933.1</v>
      </c>
    </row>
    <row r="189" spans="1:8" ht="11.25" customHeight="1" x14ac:dyDescent="0.2">
      <c r="A189" s="13" t="s">
        <v>19</v>
      </c>
      <c r="B189" s="49">
        <v>11</v>
      </c>
      <c r="C189" s="49">
        <v>1</v>
      </c>
      <c r="D189" s="15" t="s">
        <v>33</v>
      </c>
      <c r="E189" s="50" t="s">
        <v>33</v>
      </c>
      <c r="F189" s="59">
        <f>F190</f>
        <v>6933.1</v>
      </c>
      <c r="G189" s="60">
        <f t="shared" si="11"/>
        <v>0</v>
      </c>
      <c r="H189" s="45">
        <v>6933.1</v>
      </c>
    </row>
    <row r="190" spans="1:8" ht="39" hidden="1" customHeight="1" x14ac:dyDescent="0.2">
      <c r="A190" s="18" t="s">
        <v>142</v>
      </c>
      <c r="B190" s="49">
        <v>11</v>
      </c>
      <c r="C190" s="49">
        <v>1</v>
      </c>
      <c r="D190" s="15" t="s">
        <v>141</v>
      </c>
      <c r="E190" s="50" t="s">
        <v>33</v>
      </c>
      <c r="F190" s="59">
        <f>F191</f>
        <v>6933.1</v>
      </c>
      <c r="G190" s="60">
        <f t="shared" si="11"/>
        <v>0</v>
      </c>
      <c r="H190" s="45">
        <v>6933.1</v>
      </c>
    </row>
    <row r="191" spans="1:8" ht="16.5" hidden="1" customHeight="1" x14ac:dyDescent="0.2">
      <c r="A191" s="18" t="s">
        <v>156</v>
      </c>
      <c r="B191" s="49">
        <v>11</v>
      </c>
      <c r="C191" s="49">
        <v>1</v>
      </c>
      <c r="D191" s="15" t="s">
        <v>158</v>
      </c>
      <c r="E191" s="50" t="s">
        <v>33</v>
      </c>
      <c r="F191" s="59">
        <f>F192</f>
        <v>6933.1</v>
      </c>
      <c r="G191" s="60">
        <f t="shared" si="11"/>
        <v>0</v>
      </c>
      <c r="H191" s="45">
        <v>6933.1</v>
      </c>
    </row>
    <row r="192" spans="1:8" ht="31.5" hidden="1" customHeight="1" x14ac:dyDescent="0.2">
      <c r="A192" s="18" t="s">
        <v>157</v>
      </c>
      <c r="B192" s="49">
        <v>11</v>
      </c>
      <c r="C192" s="49">
        <v>1</v>
      </c>
      <c r="D192" s="15" t="s">
        <v>159</v>
      </c>
      <c r="E192" s="50"/>
      <c r="F192" s="59">
        <f>F193</f>
        <v>6933.1</v>
      </c>
      <c r="G192" s="60">
        <f t="shared" si="11"/>
        <v>0</v>
      </c>
      <c r="H192" s="45">
        <v>6933.1</v>
      </c>
    </row>
    <row r="193" spans="1:8" ht="32.25" hidden="1" customHeight="1" x14ac:dyDescent="0.2">
      <c r="A193" s="18" t="s">
        <v>52</v>
      </c>
      <c r="B193" s="49">
        <v>11</v>
      </c>
      <c r="C193" s="49">
        <v>1</v>
      </c>
      <c r="D193" s="15" t="s">
        <v>160</v>
      </c>
      <c r="E193" s="50" t="s">
        <v>33</v>
      </c>
      <c r="F193" s="59">
        <f>F194+F196+F198</f>
        <v>6933.1</v>
      </c>
      <c r="G193" s="60">
        <f t="shared" si="11"/>
        <v>0</v>
      </c>
      <c r="H193" s="45">
        <v>6933.1</v>
      </c>
    </row>
    <row r="194" spans="1:8" ht="45" hidden="1" customHeight="1" x14ac:dyDescent="0.2">
      <c r="A194" s="19" t="s">
        <v>37</v>
      </c>
      <c r="B194" s="49">
        <v>11</v>
      </c>
      <c r="C194" s="49">
        <v>1</v>
      </c>
      <c r="D194" s="15" t="s">
        <v>160</v>
      </c>
      <c r="E194" s="50" t="s">
        <v>38</v>
      </c>
      <c r="F194" s="59">
        <f>F195</f>
        <v>6157.9</v>
      </c>
      <c r="G194" s="60">
        <f t="shared" si="11"/>
        <v>0</v>
      </c>
      <c r="H194" s="45">
        <v>6157.9</v>
      </c>
    </row>
    <row r="195" spans="1:8" hidden="1" x14ac:dyDescent="0.2">
      <c r="A195" s="19" t="s">
        <v>39</v>
      </c>
      <c r="B195" s="49">
        <v>11</v>
      </c>
      <c r="C195" s="49">
        <v>1</v>
      </c>
      <c r="D195" s="15" t="s">
        <v>160</v>
      </c>
      <c r="E195" s="50" t="s">
        <v>40</v>
      </c>
      <c r="F195" s="59">
        <v>6157.9</v>
      </c>
      <c r="G195" s="60">
        <f t="shared" si="11"/>
        <v>0</v>
      </c>
      <c r="H195" s="45">
        <v>6157.9</v>
      </c>
    </row>
    <row r="196" spans="1:8" ht="22.5" hidden="1" customHeight="1" x14ac:dyDescent="0.2">
      <c r="A196" s="19" t="s">
        <v>76</v>
      </c>
      <c r="B196" s="49">
        <v>11</v>
      </c>
      <c r="C196" s="49">
        <v>1</v>
      </c>
      <c r="D196" s="15" t="s">
        <v>160</v>
      </c>
      <c r="E196" s="50" t="s">
        <v>34</v>
      </c>
      <c r="F196" s="59">
        <f>F197</f>
        <v>757.6</v>
      </c>
      <c r="G196" s="60">
        <f t="shared" si="11"/>
        <v>-4.3500000000000227</v>
      </c>
      <c r="H196" s="45">
        <v>753.25</v>
      </c>
    </row>
    <row r="197" spans="1:8" ht="22.5" hidden="1" x14ac:dyDescent="0.2">
      <c r="A197" s="19" t="s">
        <v>35</v>
      </c>
      <c r="B197" s="49">
        <v>11</v>
      </c>
      <c r="C197" s="49">
        <v>1</v>
      </c>
      <c r="D197" s="15" t="s">
        <v>160</v>
      </c>
      <c r="E197" s="50" t="s">
        <v>36</v>
      </c>
      <c r="F197" s="59">
        <v>757.6</v>
      </c>
      <c r="G197" s="60">
        <f t="shared" si="11"/>
        <v>-4.3500000000000227</v>
      </c>
      <c r="H197" s="45">
        <v>753.25</v>
      </c>
    </row>
    <row r="198" spans="1:8" ht="11.25" hidden="1" customHeight="1" x14ac:dyDescent="0.2">
      <c r="A198" s="19" t="s">
        <v>43</v>
      </c>
      <c r="B198" s="49">
        <v>11</v>
      </c>
      <c r="C198" s="49">
        <v>1</v>
      </c>
      <c r="D198" s="15" t="s">
        <v>160</v>
      </c>
      <c r="E198" s="50" t="s">
        <v>44</v>
      </c>
      <c r="F198" s="59">
        <f>F199</f>
        <v>17.600000000000001</v>
      </c>
      <c r="G198" s="60">
        <f t="shared" si="11"/>
        <v>4.3499999999999979</v>
      </c>
      <c r="H198" s="45">
        <v>21.95</v>
      </c>
    </row>
    <row r="199" spans="1:8" hidden="1" x14ac:dyDescent="0.2">
      <c r="A199" s="19" t="s">
        <v>45</v>
      </c>
      <c r="B199" s="49">
        <v>11</v>
      </c>
      <c r="C199" s="49">
        <v>1</v>
      </c>
      <c r="D199" s="15" t="s">
        <v>160</v>
      </c>
      <c r="E199" s="50" t="s">
        <v>46</v>
      </c>
      <c r="F199" s="59">
        <v>17.600000000000001</v>
      </c>
      <c r="G199" s="60">
        <f t="shared" si="11"/>
        <v>4.3499999999999979</v>
      </c>
      <c r="H199" s="45">
        <v>21.95</v>
      </c>
    </row>
    <row r="200" spans="1:8" hidden="1" x14ac:dyDescent="0.2">
      <c r="A200" s="64"/>
      <c r="B200" s="65"/>
      <c r="C200" s="65"/>
      <c r="D200" s="66"/>
      <c r="E200" s="67" t="s">
        <v>71</v>
      </c>
      <c r="F200" s="68" t="e">
        <f>#REF!+F69+F78+F108+F134+F161+F188</f>
        <v>#REF!</v>
      </c>
      <c r="G200" s="69" t="e">
        <f t="shared" si="11"/>
        <v>#REF!</v>
      </c>
      <c r="H200" s="70">
        <v>33052.21</v>
      </c>
    </row>
    <row r="201" spans="1:8" ht="11.25" customHeight="1" x14ac:dyDescent="0.2">
      <c r="A201" s="71" t="s">
        <v>71</v>
      </c>
      <c r="B201" s="72"/>
      <c r="C201" s="72"/>
      <c r="D201" s="73"/>
      <c r="E201" s="74"/>
      <c r="F201" s="57">
        <f>F188+F161+F134+F108+F78+F69+F8</f>
        <v>33052.22</v>
      </c>
      <c r="G201" s="57">
        <f t="shared" ref="G201:H201" si="12">G188+G161+G134+G108+G78+G69+G8</f>
        <v>-200</v>
      </c>
      <c r="H201" s="57">
        <f t="shared" si="12"/>
        <v>32852.210000000006</v>
      </c>
    </row>
    <row r="202" spans="1:8" x14ac:dyDescent="0.2">
      <c r="F202" s="28"/>
      <c r="H202" s="47"/>
    </row>
    <row r="204" spans="1:8" s="41" customFormat="1" x14ac:dyDescent="0.2">
      <c r="A204" s="2"/>
      <c r="B204" s="47"/>
      <c r="C204" s="47"/>
      <c r="D204" s="4"/>
      <c r="E204" s="48"/>
      <c r="F204" s="28"/>
      <c r="G204" s="48"/>
      <c r="H204" s="48"/>
    </row>
  </sheetData>
  <autoFilter ref="A7:F201"/>
  <mergeCells count="4">
    <mergeCell ref="E3:F3"/>
    <mergeCell ref="G3:H3"/>
    <mergeCell ref="A4:H4"/>
    <mergeCell ref="G1:H1"/>
  </mergeCells>
  <pageMargins left="0" right="0" top="0" bottom="0" header="0" footer="0"/>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1"/>
  <sheetViews>
    <sheetView zoomScaleNormal="100" workbookViewId="0">
      <selection activeCell="H1" sqref="H1:I1"/>
    </sheetView>
  </sheetViews>
  <sheetFormatPr defaultRowHeight="11.25" x14ac:dyDescent="0.2"/>
  <cols>
    <col min="1" max="1" width="50.42578125" style="2" customWidth="1"/>
    <col min="2" max="2" width="6.42578125" style="2" customWidth="1"/>
    <col min="3" max="3" width="5.42578125" style="47" customWidth="1"/>
    <col min="4" max="4" width="5.28515625" style="47" customWidth="1"/>
    <col min="5" max="5" width="10.5703125" style="4" customWidth="1"/>
    <col min="6" max="6" width="7.140625" style="48" customWidth="1"/>
    <col min="7" max="7" width="17.28515625" style="47" customWidth="1"/>
    <col min="8" max="8" width="9.140625" style="48"/>
    <col min="9" max="9" width="16" style="48" customWidth="1"/>
    <col min="10" max="16384" width="9.140625" style="48"/>
  </cols>
  <sheetData>
    <row r="1" spans="1:9" ht="51.75" customHeight="1" x14ac:dyDescent="0.2">
      <c r="H1" s="151" t="s">
        <v>314</v>
      </c>
      <c r="I1" s="151"/>
    </row>
    <row r="3" spans="1:9" ht="44.25" customHeight="1" x14ac:dyDescent="0.2">
      <c r="F3" s="151"/>
      <c r="G3" s="151"/>
      <c r="H3" s="151" t="s">
        <v>205</v>
      </c>
      <c r="I3" s="151"/>
    </row>
    <row r="4" spans="1:9" ht="19.5" customHeight="1" x14ac:dyDescent="0.2">
      <c r="A4" s="152" t="s">
        <v>190</v>
      </c>
      <c r="B4" s="152"/>
      <c r="C4" s="152"/>
      <c r="D4" s="152"/>
      <c r="E4" s="152"/>
      <c r="F4" s="152"/>
      <c r="G4" s="152"/>
      <c r="H4" s="152"/>
      <c r="I4" s="152"/>
    </row>
    <row r="5" spans="1:9" ht="21" customHeight="1" x14ac:dyDescent="0.2"/>
    <row r="6" spans="1:9" x14ac:dyDescent="0.2">
      <c r="I6" s="47" t="s">
        <v>89</v>
      </c>
    </row>
    <row r="7" spans="1:9" ht="81" customHeight="1" x14ac:dyDescent="0.2">
      <c r="A7" s="43" t="s">
        <v>0</v>
      </c>
      <c r="B7" s="43"/>
      <c r="C7" s="43" t="s">
        <v>1</v>
      </c>
      <c r="D7" s="43" t="s">
        <v>2</v>
      </c>
      <c r="E7" s="40" t="s">
        <v>3</v>
      </c>
      <c r="F7" s="43" t="s">
        <v>4</v>
      </c>
      <c r="G7" s="46" t="s">
        <v>193</v>
      </c>
      <c r="H7" s="52" t="s">
        <v>191</v>
      </c>
      <c r="I7" s="46" t="s">
        <v>192</v>
      </c>
    </row>
    <row r="8" spans="1:9" ht="22.5" customHeight="1" x14ac:dyDescent="0.2">
      <c r="A8" s="136" t="s">
        <v>5</v>
      </c>
      <c r="B8" s="95">
        <v>650</v>
      </c>
      <c r="C8" s="137">
        <v>1</v>
      </c>
      <c r="D8" s="137">
        <v>0</v>
      </c>
      <c r="E8" s="40" t="s">
        <v>33</v>
      </c>
      <c r="F8" s="42" t="s">
        <v>33</v>
      </c>
      <c r="G8" s="51">
        <f>G9+G17+G26+G37+G43</f>
        <v>18233.3</v>
      </c>
      <c r="H8" s="51">
        <v>0</v>
      </c>
      <c r="I8" s="51">
        <f t="shared" ref="I8" si="0">I9+I17+I26+I37+I43</f>
        <v>18233.29</v>
      </c>
    </row>
    <row r="9" spans="1:9" ht="22.5" customHeight="1" x14ac:dyDescent="0.2">
      <c r="A9" s="136" t="s">
        <v>6</v>
      </c>
      <c r="B9" s="95">
        <v>650</v>
      </c>
      <c r="C9" s="137">
        <v>1</v>
      </c>
      <c r="D9" s="137">
        <v>2</v>
      </c>
      <c r="E9" s="40" t="s">
        <v>33</v>
      </c>
      <c r="F9" s="42" t="s">
        <v>33</v>
      </c>
      <c r="G9" s="51">
        <f t="shared" ref="G9" si="1">G10</f>
        <v>1875</v>
      </c>
      <c r="H9" s="20">
        <f t="shared" ref="H9:H93" si="2">I9-G9</f>
        <v>0</v>
      </c>
      <c r="I9" s="62">
        <v>1875</v>
      </c>
    </row>
    <row r="10" spans="1:9" ht="27" customHeight="1" x14ac:dyDescent="0.2">
      <c r="A10" s="138" t="s">
        <v>96</v>
      </c>
      <c r="B10" s="95">
        <v>650</v>
      </c>
      <c r="C10" s="137">
        <v>1</v>
      </c>
      <c r="D10" s="137">
        <v>2</v>
      </c>
      <c r="E10" s="40" t="s">
        <v>93</v>
      </c>
      <c r="F10" s="42" t="s">
        <v>33</v>
      </c>
      <c r="G10" s="51">
        <f>G11</f>
        <v>1875</v>
      </c>
      <c r="H10" s="20">
        <f t="shared" si="2"/>
        <v>0</v>
      </c>
      <c r="I10" s="62">
        <v>1875</v>
      </c>
    </row>
    <row r="11" spans="1:9" ht="35.25" customHeight="1" x14ac:dyDescent="0.2">
      <c r="A11" s="138" t="s">
        <v>72</v>
      </c>
      <c r="B11" s="95">
        <v>650</v>
      </c>
      <c r="C11" s="137">
        <v>1</v>
      </c>
      <c r="D11" s="137">
        <v>2</v>
      </c>
      <c r="E11" s="40" t="s">
        <v>94</v>
      </c>
      <c r="F11" s="42"/>
      <c r="G11" s="51">
        <f>+G12</f>
        <v>1875</v>
      </c>
      <c r="H11" s="20">
        <f t="shared" si="2"/>
        <v>0</v>
      </c>
      <c r="I11" s="62">
        <v>1875</v>
      </c>
    </row>
    <row r="12" spans="1:9" ht="18.75" customHeight="1" x14ac:dyDescent="0.2">
      <c r="A12" s="138" t="s">
        <v>51</v>
      </c>
      <c r="B12" s="95">
        <v>650</v>
      </c>
      <c r="C12" s="137">
        <v>1</v>
      </c>
      <c r="D12" s="137">
        <v>2</v>
      </c>
      <c r="E12" s="40" t="s">
        <v>95</v>
      </c>
      <c r="F12" s="42" t="s">
        <v>33</v>
      </c>
      <c r="G12" s="51">
        <f>G13</f>
        <v>1875</v>
      </c>
      <c r="H12" s="20">
        <f t="shared" si="2"/>
        <v>0</v>
      </c>
      <c r="I12" s="62">
        <v>1875</v>
      </c>
    </row>
    <row r="13" spans="1:9" ht="47.25" customHeight="1" x14ac:dyDescent="0.2">
      <c r="A13" s="124" t="s">
        <v>37</v>
      </c>
      <c r="B13" s="95">
        <v>650</v>
      </c>
      <c r="C13" s="137">
        <v>1</v>
      </c>
      <c r="D13" s="137">
        <v>2</v>
      </c>
      <c r="E13" s="40" t="s">
        <v>95</v>
      </c>
      <c r="F13" s="42" t="s">
        <v>38</v>
      </c>
      <c r="G13" s="51">
        <f>G14</f>
        <v>1875</v>
      </c>
      <c r="H13" s="20">
        <f t="shared" si="2"/>
        <v>0</v>
      </c>
      <c r="I13" s="62">
        <v>1875</v>
      </c>
    </row>
    <row r="14" spans="1:9" ht="25.5" customHeight="1" x14ac:dyDescent="0.2">
      <c r="A14" s="124" t="s">
        <v>41</v>
      </c>
      <c r="B14" s="95">
        <v>650</v>
      </c>
      <c r="C14" s="137">
        <v>1</v>
      </c>
      <c r="D14" s="137">
        <v>2</v>
      </c>
      <c r="E14" s="40" t="s">
        <v>95</v>
      </c>
      <c r="F14" s="42" t="s">
        <v>42</v>
      </c>
      <c r="G14" s="51">
        <v>1875</v>
      </c>
      <c r="H14" s="20">
        <f t="shared" si="2"/>
        <v>0</v>
      </c>
      <c r="I14" s="62">
        <v>1875</v>
      </c>
    </row>
    <row r="15" spans="1:9" ht="25.5" customHeight="1" x14ac:dyDescent="0.2">
      <c r="A15" s="124" t="s">
        <v>65</v>
      </c>
      <c r="B15" s="95">
        <v>650</v>
      </c>
      <c r="C15" s="137">
        <v>1</v>
      </c>
      <c r="D15" s="137">
        <v>2</v>
      </c>
      <c r="E15" s="40" t="s">
        <v>95</v>
      </c>
      <c r="F15" s="42">
        <v>121</v>
      </c>
      <c r="G15" s="51">
        <v>1545</v>
      </c>
      <c r="H15" s="20">
        <f t="shared" si="2"/>
        <v>0</v>
      </c>
      <c r="I15" s="51">
        <v>1545</v>
      </c>
    </row>
    <row r="16" spans="1:9" ht="43.5" customHeight="1" x14ac:dyDescent="0.2">
      <c r="A16" s="124" t="s">
        <v>66</v>
      </c>
      <c r="B16" s="95">
        <v>650</v>
      </c>
      <c r="C16" s="137">
        <v>1</v>
      </c>
      <c r="D16" s="137">
        <v>2</v>
      </c>
      <c r="E16" s="40" t="s">
        <v>95</v>
      </c>
      <c r="F16" s="42">
        <v>129</v>
      </c>
      <c r="G16" s="51">
        <v>330</v>
      </c>
      <c r="H16" s="20">
        <f t="shared" si="2"/>
        <v>0</v>
      </c>
      <c r="I16" s="51">
        <v>330</v>
      </c>
    </row>
    <row r="17" spans="1:9" ht="38.25" customHeight="1" x14ac:dyDescent="0.2">
      <c r="A17" s="124" t="s">
        <v>7</v>
      </c>
      <c r="B17" s="95">
        <v>650</v>
      </c>
      <c r="C17" s="137">
        <v>1</v>
      </c>
      <c r="D17" s="137">
        <v>4</v>
      </c>
      <c r="E17" s="40"/>
      <c r="F17" s="42"/>
      <c r="G17" s="51">
        <f t="shared" ref="G17:I21" si="3">G18</f>
        <v>10441</v>
      </c>
      <c r="H17" s="20">
        <f t="shared" si="2"/>
        <v>-4.8179999999993015</v>
      </c>
      <c r="I17" s="51">
        <f t="shared" si="3"/>
        <v>10436.182000000001</v>
      </c>
    </row>
    <row r="18" spans="1:9" ht="33.75" customHeight="1" x14ac:dyDescent="0.2">
      <c r="A18" s="138" t="s">
        <v>96</v>
      </c>
      <c r="B18" s="95">
        <v>650</v>
      </c>
      <c r="C18" s="137">
        <v>1</v>
      </c>
      <c r="D18" s="137">
        <v>4</v>
      </c>
      <c r="E18" s="40" t="s">
        <v>93</v>
      </c>
      <c r="F18" s="42" t="s">
        <v>33</v>
      </c>
      <c r="G18" s="51">
        <f>G19</f>
        <v>10441</v>
      </c>
      <c r="H18" s="20">
        <f t="shared" si="2"/>
        <v>-4.8179999999993015</v>
      </c>
      <c r="I18" s="62">
        <v>10436.182000000001</v>
      </c>
    </row>
    <row r="19" spans="1:9" ht="33.75" customHeight="1" x14ac:dyDescent="0.2">
      <c r="A19" s="138" t="s">
        <v>73</v>
      </c>
      <c r="B19" s="95">
        <v>650</v>
      </c>
      <c r="C19" s="137">
        <v>1</v>
      </c>
      <c r="D19" s="137">
        <v>4</v>
      </c>
      <c r="E19" s="40" t="s">
        <v>94</v>
      </c>
      <c r="F19" s="42"/>
      <c r="G19" s="51">
        <f t="shared" si="3"/>
        <v>10441</v>
      </c>
      <c r="H19" s="20">
        <f t="shared" si="2"/>
        <v>-4.8179999999993015</v>
      </c>
      <c r="I19" s="62">
        <v>10436.182000000001</v>
      </c>
    </row>
    <row r="20" spans="1:9" ht="11.25" customHeight="1" x14ac:dyDescent="0.2">
      <c r="A20" s="138" t="s">
        <v>25</v>
      </c>
      <c r="B20" s="95">
        <v>650</v>
      </c>
      <c r="C20" s="137">
        <v>1</v>
      </c>
      <c r="D20" s="137">
        <v>4</v>
      </c>
      <c r="E20" s="40" t="s">
        <v>97</v>
      </c>
      <c r="F20" s="42" t="s">
        <v>33</v>
      </c>
      <c r="G20" s="51">
        <f t="shared" si="3"/>
        <v>10441</v>
      </c>
      <c r="H20" s="20">
        <f t="shared" si="2"/>
        <v>-4.8179999999993015</v>
      </c>
      <c r="I20" s="51">
        <f t="shared" si="3"/>
        <v>10436.182000000001</v>
      </c>
    </row>
    <row r="21" spans="1:9" ht="45" customHeight="1" x14ac:dyDescent="0.2">
      <c r="A21" s="124" t="s">
        <v>37</v>
      </c>
      <c r="B21" s="95">
        <v>650</v>
      </c>
      <c r="C21" s="137">
        <v>1</v>
      </c>
      <c r="D21" s="137">
        <v>4</v>
      </c>
      <c r="E21" s="40" t="s">
        <v>97</v>
      </c>
      <c r="F21" s="42" t="s">
        <v>38</v>
      </c>
      <c r="G21" s="51">
        <f t="shared" si="3"/>
        <v>10441</v>
      </c>
      <c r="H21" s="20">
        <f t="shared" si="2"/>
        <v>-4.8179999999993015</v>
      </c>
      <c r="I21" s="62">
        <v>10436.182000000001</v>
      </c>
    </row>
    <row r="22" spans="1:9" ht="22.5" x14ac:dyDescent="0.2">
      <c r="A22" s="124" t="s">
        <v>41</v>
      </c>
      <c r="B22" s="95">
        <v>650</v>
      </c>
      <c r="C22" s="137">
        <v>1</v>
      </c>
      <c r="D22" s="137">
        <v>4</v>
      </c>
      <c r="E22" s="40" t="s">
        <v>97</v>
      </c>
      <c r="F22" s="42" t="s">
        <v>42</v>
      </c>
      <c r="G22" s="51">
        <v>10441</v>
      </c>
      <c r="H22" s="20">
        <f t="shared" si="2"/>
        <v>-4.8179999999993015</v>
      </c>
      <c r="I22" s="62">
        <v>10436.182000000001</v>
      </c>
    </row>
    <row r="23" spans="1:9" x14ac:dyDescent="0.2">
      <c r="A23" s="124" t="s">
        <v>65</v>
      </c>
      <c r="B23" s="95">
        <v>650</v>
      </c>
      <c r="C23" s="137">
        <v>1</v>
      </c>
      <c r="D23" s="137">
        <v>4</v>
      </c>
      <c r="E23" s="40" t="s">
        <v>97</v>
      </c>
      <c r="F23" s="42">
        <v>121</v>
      </c>
      <c r="G23" s="51">
        <v>7748</v>
      </c>
      <c r="H23" s="20">
        <f t="shared" si="2"/>
        <v>0</v>
      </c>
      <c r="I23" s="62">
        <v>7748</v>
      </c>
    </row>
    <row r="24" spans="1:9" ht="22.5" x14ac:dyDescent="0.2">
      <c r="A24" s="124" t="s">
        <v>26</v>
      </c>
      <c r="B24" s="95">
        <v>650</v>
      </c>
      <c r="C24" s="137">
        <v>1</v>
      </c>
      <c r="D24" s="137">
        <v>4</v>
      </c>
      <c r="E24" s="40" t="s">
        <v>97</v>
      </c>
      <c r="F24" s="42">
        <v>122</v>
      </c>
      <c r="G24" s="51">
        <v>493</v>
      </c>
      <c r="H24" s="20">
        <f t="shared" si="2"/>
        <v>-4.8179999999999836</v>
      </c>
      <c r="I24" s="62">
        <v>488.18200000000002</v>
      </c>
    </row>
    <row r="25" spans="1:9" ht="33.75" x14ac:dyDescent="0.2">
      <c r="A25" s="124" t="s">
        <v>66</v>
      </c>
      <c r="B25" s="95">
        <v>650</v>
      </c>
      <c r="C25" s="137">
        <v>1</v>
      </c>
      <c r="D25" s="137">
        <v>4</v>
      </c>
      <c r="E25" s="40" t="s">
        <v>97</v>
      </c>
      <c r="F25" s="42">
        <v>129</v>
      </c>
      <c r="G25" s="51">
        <v>2200</v>
      </c>
      <c r="H25" s="20">
        <f t="shared" si="2"/>
        <v>0</v>
      </c>
      <c r="I25" s="62">
        <v>2200</v>
      </c>
    </row>
    <row r="26" spans="1:9" ht="38.25" customHeight="1" x14ac:dyDescent="0.2">
      <c r="A26" s="124" t="s">
        <v>63</v>
      </c>
      <c r="B26" s="95">
        <v>650</v>
      </c>
      <c r="C26" s="137">
        <v>1</v>
      </c>
      <c r="D26" s="137">
        <v>6</v>
      </c>
      <c r="E26" s="40"/>
      <c r="F26" s="42"/>
      <c r="G26" s="51">
        <f>G32+G27</f>
        <v>20.900000000000002</v>
      </c>
      <c r="H26" s="20">
        <f t="shared" si="2"/>
        <v>0</v>
      </c>
      <c r="I26" s="62">
        <v>20.9</v>
      </c>
    </row>
    <row r="27" spans="1:9" ht="29.25" customHeight="1" x14ac:dyDescent="0.2">
      <c r="A27" s="138" t="s">
        <v>96</v>
      </c>
      <c r="B27" s="95">
        <v>650</v>
      </c>
      <c r="C27" s="137">
        <v>1</v>
      </c>
      <c r="D27" s="137">
        <v>6</v>
      </c>
      <c r="E27" s="40" t="s">
        <v>93</v>
      </c>
      <c r="F27" s="42"/>
      <c r="G27" s="51">
        <f>G28</f>
        <v>0.6</v>
      </c>
      <c r="H27" s="20">
        <f t="shared" si="2"/>
        <v>0</v>
      </c>
      <c r="I27" s="62">
        <v>0.6</v>
      </c>
    </row>
    <row r="28" spans="1:9" ht="38.25" customHeight="1" x14ac:dyDescent="0.2">
      <c r="A28" s="138" t="s">
        <v>73</v>
      </c>
      <c r="B28" s="95">
        <v>650</v>
      </c>
      <c r="C28" s="137">
        <v>1</v>
      </c>
      <c r="D28" s="137">
        <v>6</v>
      </c>
      <c r="E28" s="40" t="s">
        <v>94</v>
      </c>
      <c r="F28" s="42"/>
      <c r="G28" s="51">
        <f>G29</f>
        <v>0.6</v>
      </c>
      <c r="H28" s="20">
        <f t="shared" si="2"/>
        <v>0</v>
      </c>
      <c r="I28" s="62">
        <v>0.6</v>
      </c>
    </row>
    <row r="29" spans="1:9" ht="50.25" customHeight="1" x14ac:dyDescent="0.2">
      <c r="A29" s="124" t="s">
        <v>62</v>
      </c>
      <c r="B29" s="95">
        <v>650</v>
      </c>
      <c r="C29" s="137">
        <v>1</v>
      </c>
      <c r="D29" s="137">
        <v>6</v>
      </c>
      <c r="E29" s="40" t="s">
        <v>98</v>
      </c>
      <c r="F29" s="42"/>
      <c r="G29" s="51">
        <f>G30</f>
        <v>0.6</v>
      </c>
      <c r="H29" s="20">
        <f t="shared" si="2"/>
        <v>0</v>
      </c>
      <c r="I29" s="62">
        <v>0.6</v>
      </c>
    </row>
    <row r="30" spans="1:9" ht="15" customHeight="1" x14ac:dyDescent="0.2">
      <c r="A30" s="132" t="s">
        <v>49</v>
      </c>
      <c r="B30" s="133">
        <v>650</v>
      </c>
      <c r="C30" s="10"/>
      <c r="D30" s="10"/>
      <c r="E30" s="11" t="s">
        <v>98</v>
      </c>
      <c r="F30" s="12">
        <v>500</v>
      </c>
      <c r="G30" s="58">
        <f>G31</f>
        <v>0.6</v>
      </c>
      <c r="H30" s="134">
        <f t="shared" si="2"/>
        <v>0</v>
      </c>
      <c r="I30" s="135">
        <v>0.6</v>
      </c>
    </row>
    <row r="31" spans="1:9" ht="15.75" customHeight="1" x14ac:dyDescent="0.2">
      <c r="A31" s="124" t="s">
        <v>32</v>
      </c>
      <c r="B31" s="95">
        <v>650</v>
      </c>
      <c r="C31" s="137">
        <v>1</v>
      </c>
      <c r="D31" s="137">
        <v>6</v>
      </c>
      <c r="E31" s="40" t="s">
        <v>98</v>
      </c>
      <c r="F31" s="42">
        <v>540</v>
      </c>
      <c r="G31" s="51">
        <v>0.6</v>
      </c>
      <c r="H31" s="20">
        <f t="shared" si="2"/>
        <v>0</v>
      </c>
      <c r="I31" s="62">
        <v>0.6</v>
      </c>
    </row>
    <row r="32" spans="1:9" ht="18" customHeight="1" x14ac:dyDescent="0.2">
      <c r="A32" s="138" t="s">
        <v>50</v>
      </c>
      <c r="B32" s="95">
        <v>650</v>
      </c>
      <c r="C32" s="137">
        <v>1</v>
      </c>
      <c r="D32" s="137">
        <v>6</v>
      </c>
      <c r="E32" s="40" t="s">
        <v>92</v>
      </c>
      <c r="F32" s="42"/>
      <c r="G32" s="51">
        <f>G33</f>
        <v>20.3</v>
      </c>
      <c r="H32" s="20">
        <f t="shared" si="2"/>
        <v>0</v>
      </c>
      <c r="I32" s="62">
        <v>20.3</v>
      </c>
    </row>
    <row r="33" spans="1:9" ht="24" customHeight="1" x14ac:dyDescent="0.2">
      <c r="A33" s="139" t="s">
        <v>178</v>
      </c>
      <c r="B33" s="95">
        <v>650</v>
      </c>
      <c r="C33" s="137">
        <v>1</v>
      </c>
      <c r="D33" s="137">
        <v>6</v>
      </c>
      <c r="E33" s="40" t="s">
        <v>99</v>
      </c>
      <c r="F33" s="42"/>
      <c r="G33" s="51">
        <f>G34</f>
        <v>20.3</v>
      </c>
      <c r="H33" s="20">
        <f t="shared" si="2"/>
        <v>0</v>
      </c>
      <c r="I33" s="62">
        <v>20.3</v>
      </c>
    </row>
    <row r="34" spans="1:9" ht="45" customHeight="1" x14ac:dyDescent="0.2">
      <c r="A34" s="124" t="s">
        <v>62</v>
      </c>
      <c r="B34" s="95">
        <v>650</v>
      </c>
      <c r="C34" s="137">
        <v>1</v>
      </c>
      <c r="D34" s="137">
        <v>6</v>
      </c>
      <c r="E34" s="40" t="s">
        <v>100</v>
      </c>
      <c r="F34" s="42"/>
      <c r="G34" s="51">
        <f t="shared" ref="G34:G35" si="4">G35</f>
        <v>20.3</v>
      </c>
      <c r="H34" s="20">
        <f t="shared" si="2"/>
        <v>0</v>
      </c>
      <c r="I34" s="62">
        <v>20.3</v>
      </c>
    </row>
    <row r="35" spans="1:9" ht="11.25" customHeight="1" x14ac:dyDescent="0.2">
      <c r="A35" s="124" t="s">
        <v>49</v>
      </c>
      <c r="B35" s="95">
        <v>650</v>
      </c>
      <c r="C35" s="137">
        <v>1</v>
      </c>
      <c r="D35" s="137">
        <v>6</v>
      </c>
      <c r="E35" s="40" t="s">
        <v>100</v>
      </c>
      <c r="F35" s="42">
        <v>500</v>
      </c>
      <c r="G35" s="51">
        <f t="shared" si="4"/>
        <v>20.3</v>
      </c>
      <c r="H35" s="20">
        <f t="shared" si="2"/>
        <v>0</v>
      </c>
      <c r="I35" s="62">
        <v>20.3</v>
      </c>
    </row>
    <row r="36" spans="1:9" ht="11.25" customHeight="1" x14ac:dyDescent="0.2">
      <c r="A36" s="124" t="s">
        <v>32</v>
      </c>
      <c r="B36" s="95">
        <v>650</v>
      </c>
      <c r="C36" s="137">
        <v>1</v>
      </c>
      <c r="D36" s="137">
        <v>6</v>
      </c>
      <c r="E36" s="40" t="s">
        <v>100</v>
      </c>
      <c r="F36" s="42">
        <v>540</v>
      </c>
      <c r="G36" s="51">
        <v>20.3</v>
      </c>
      <c r="H36" s="20">
        <f t="shared" si="2"/>
        <v>0</v>
      </c>
      <c r="I36" s="62">
        <v>20.3</v>
      </c>
    </row>
    <row r="37" spans="1:9" ht="11.25" customHeight="1" x14ac:dyDescent="0.2">
      <c r="A37" s="136" t="s">
        <v>8</v>
      </c>
      <c r="B37" s="95">
        <v>650</v>
      </c>
      <c r="C37" s="137">
        <v>1</v>
      </c>
      <c r="D37" s="137">
        <v>11</v>
      </c>
      <c r="E37" s="40"/>
      <c r="F37" s="42" t="s">
        <v>33</v>
      </c>
      <c r="G37" s="51">
        <f t="shared" ref="G37:G41" si="5">G38</f>
        <v>50</v>
      </c>
      <c r="H37" s="20">
        <f t="shared" si="2"/>
        <v>0</v>
      </c>
      <c r="I37" s="62">
        <v>50</v>
      </c>
    </row>
    <row r="38" spans="1:9" ht="12.75" customHeight="1" x14ac:dyDescent="0.2">
      <c r="A38" s="138" t="s">
        <v>50</v>
      </c>
      <c r="B38" s="95">
        <v>650</v>
      </c>
      <c r="C38" s="137">
        <v>1</v>
      </c>
      <c r="D38" s="137">
        <v>11</v>
      </c>
      <c r="E38" s="40" t="s">
        <v>92</v>
      </c>
      <c r="F38" s="42" t="s">
        <v>33</v>
      </c>
      <c r="G38" s="51">
        <f t="shared" si="5"/>
        <v>50</v>
      </c>
      <c r="H38" s="20">
        <f t="shared" si="2"/>
        <v>0</v>
      </c>
      <c r="I38" s="62">
        <v>50</v>
      </c>
    </row>
    <row r="39" spans="1:9" ht="33.75" customHeight="1" x14ac:dyDescent="0.2">
      <c r="A39" s="138" t="s">
        <v>74</v>
      </c>
      <c r="B39" s="95">
        <v>650</v>
      </c>
      <c r="C39" s="137">
        <v>1</v>
      </c>
      <c r="D39" s="137">
        <v>11</v>
      </c>
      <c r="E39" s="40" t="s">
        <v>101</v>
      </c>
      <c r="F39" s="42" t="s">
        <v>33</v>
      </c>
      <c r="G39" s="51">
        <f>G40</f>
        <v>50</v>
      </c>
      <c r="H39" s="20">
        <f t="shared" si="2"/>
        <v>0</v>
      </c>
      <c r="I39" s="62">
        <v>50</v>
      </c>
    </row>
    <row r="40" spans="1:9" ht="12" customHeight="1" x14ac:dyDescent="0.2">
      <c r="A40" s="138" t="s">
        <v>91</v>
      </c>
      <c r="B40" s="95">
        <v>650</v>
      </c>
      <c r="C40" s="137">
        <v>1</v>
      </c>
      <c r="D40" s="137">
        <v>11</v>
      </c>
      <c r="E40" s="40" t="s">
        <v>102</v>
      </c>
      <c r="F40" s="42"/>
      <c r="G40" s="51">
        <f t="shared" si="5"/>
        <v>50</v>
      </c>
      <c r="H40" s="20">
        <f t="shared" si="2"/>
        <v>0</v>
      </c>
      <c r="I40" s="62">
        <v>50</v>
      </c>
    </row>
    <row r="41" spans="1:9" ht="11.25" customHeight="1" x14ac:dyDescent="0.2">
      <c r="A41" s="124" t="s">
        <v>43</v>
      </c>
      <c r="B41" s="95">
        <v>650</v>
      </c>
      <c r="C41" s="137">
        <v>1</v>
      </c>
      <c r="D41" s="137">
        <v>11</v>
      </c>
      <c r="E41" s="40" t="s">
        <v>102</v>
      </c>
      <c r="F41" s="42" t="s">
        <v>44</v>
      </c>
      <c r="G41" s="51">
        <f t="shared" si="5"/>
        <v>50</v>
      </c>
      <c r="H41" s="20">
        <f t="shared" si="2"/>
        <v>0</v>
      </c>
      <c r="I41" s="62">
        <v>50</v>
      </c>
    </row>
    <row r="42" spans="1:9" x14ac:dyDescent="0.2">
      <c r="A42" s="124" t="s">
        <v>28</v>
      </c>
      <c r="B42" s="95">
        <v>650</v>
      </c>
      <c r="C42" s="137">
        <v>1</v>
      </c>
      <c r="D42" s="137">
        <v>11</v>
      </c>
      <c r="E42" s="40" t="s">
        <v>102</v>
      </c>
      <c r="F42" s="42" t="s">
        <v>22</v>
      </c>
      <c r="G42" s="51">
        <v>50</v>
      </c>
      <c r="H42" s="20">
        <f t="shared" si="2"/>
        <v>0</v>
      </c>
      <c r="I42" s="62">
        <v>50</v>
      </c>
    </row>
    <row r="43" spans="1:9" ht="11.25" customHeight="1" x14ac:dyDescent="0.2">
      <c r="A43" s="136" t="s">
        <v>9</v>
      </c>
      <c r="B43" s="95">
        <v>650</v>
      </c>
      <c r="C43" s="137">
        <v>1</v>
      </c>
      <c r="D43" s="137">
        <v>13</v>
      </c>
      <c r="E43" s="40" t="s">
        <v>33</v>
      </c>
      <c r="F43" s="42" t="s">
        <v>33</v>
      </c>
      <c r="G43" s="51">
        <f>G44+G67+G77</f>
        <v>5846.4</v>
      </c>
      <c r="H43" s="20">
        <f t="shared" si="2"/>
        <v>4.8079999999999927</v>
      </c>
      <c r="I43" s="51">
        <f>I44+I67+I77</f>
        <v>5851.2079999999996</v>
      </c>
    </row>
    <row r="44" spans="1:9" ht="22.5" customHeight="1" x14ac:dyDescent="0.2">
      <c r="A44" s="138" t="s">
        <v>96</v>
      </c>
      <c r="B44" s="95">
        <v>650</v>
      </c>
      <c r="C44" s="137">
        <v>1</v>
      </c>
      <c r="D44" s="137">
        <v>13</v>
      </c>
      <c r="E44" s="40" t="s">
        <v>93</v>
      </c>
      <c r="F44" s="42" t="s">
        <v>33</v>
      </c>
      <c r="G44" s="51">
        <f>G45</f>
        <v>4915.7</v>
      </c>
      <c r="H44" s="20">
        <f t="shared" si="2"/>
        <v>4.8079999999999927</v>
      </c>
      <c r="I44" s="62">
        <v>4920.5079999999998</v>
      </c>
    </row>
    <row r="45" spans="1:9" ht="35.25" customHeight="1" x14ac:dyDescent="0.2">
      <c r="A45" s="138" t="s">
        <v>72</v>
      </c>
      <c r="B45" s="95">
        <v>650</v>
      </c>
      <c r="C45" s="137">
        <v>1</v>
      </c>
      <c r="D45" s="137">
        <v>2</v>
      </c>
      <c r="E45" s="40" t="s">
        <v>94</v>
      </c>
      <c r="F45" s="42" t="s">
        <v>33</v>
      </c>
      <c r="G45" s="51">
        <f>G46+G60</f>
        <v>4915.7</v>
      </c>
      <c r="H45" s="20">
        <f t="shared" si="2"/>
        <v>4.8079999999999927</v>
      </c>
      <c r="I45" s="51">
        <f>I46+I60</f>
        <v>4920.5079999999998</v>
      </c>
    </row>
    <row r="46" spans="1:9" ht="25.5" customHeight="1" x14ac:dyDescent="0.2">
      <c r="A46" s="138" t="s">
        <v>54</v>
      </c>
      <c r="B46" s="95">
        <v>650</v>
      </c>
      <c r="C46" s="137">
        <v>1</v>
      </c>
      <c r="D46" s="137">
        <v>13</v>
      </c>
      <c r="E46" s="40" t="s">
        <v>104</v>
      </c>
      <c r="F46" s="42"/>
      <c r="G46" s="51">
        <v>4868.3</v>
      </c>
      <c r="H46" s="20">
        <v>0</v>
      </c>
      <c r="I46" s="62">
        <v>4868.29</v>
      </c>
    </row>
    <row r="47" spans="1:9" ht="47.25" customHeight="1" x14ac:dyDescent="0.2">
      <c r="A47" s="124" t="s">
        <v>37</v>
      </c>
      <c r="B47" s="95">
        <v>650</v>
      </c>
      <c r="C47" s="137">
        <v>1</v>
      </c>
      <c r="D47" s="137">
        <v>13</v>
      </c>
      <c r="E47" s="40" t="s">
        <v>104</v>
      </c>
      <c r="F47" s="42" t="s">
        <v>38</v>
      </c>
      <c r="G47" s="51">
        <f>G48</f>
        <v>4688</v>
      </c>
      <c r="H47" s="20">
        <f t="shared" si="2"/>
        <v>-1</v>
      </c>
      <c r="I47" s="62">
        <v>4687</v>
      </c>
    </row>
    <row r="48" spans="1:9" ht="14.25" customHeight="1" x14ac:dyDescent="0.2">
      <c r="A48" s="124" t="s">
        <v>39</v>
      </c>
      <c r="B48" s="95">
        <v>650</v>
      </c>
      <c r="C48" s="137">
        <v>1</v>
      </c>
      <c r="D48" s="137">
        <v>13</v>
      </c>
      <c r="E48" s="40" t="s">
        <v>104</v>
      </c>
      <c r="F48" s="42" t="s">
        <v>40</v>
      </c>
      <c r="G48" s="51">
        <v>4688</v>
      </c>
      <c r="H48" s="20">
        <f t="shared" si="2"/>
        <v>-1</v>
      </c>
      <c r="I48" s="62">
        <v>4687</v>
      </c>
    </row>
    <row r="49" spans="1:9" ht="14.25" customHeight="1" x14ac:dyDescent="0.2">
      <c r="A49" s="124" t="s">
        <v>67</v>
      </c>
      <c r="B49" s="95">
        <v>650</v>
      </c>
      <c r="C49" s="137">
        <v>1</v>
      </c>
      <c r="D49" s="137">
        <v>13</v>
      </c>
      <c r="E49" s="40" t="s">
        <v>104</v>
      </c>
      <c r="F49" s="42">
        <v>111</v>
      </c>
      <c r="G49" s="51">
        <v>3200</v>
      </c>
      <c r="H49" s="20">
        <f t="shared" si="2"/>
        <v>247</v>
      </c>
      <c r="I49" s="62">
        <v>3447</v>
      </c>
    </row>
    <row r="50" spans="1:9" ht="24" customHeight="1" x14ac:dyDescent="0.2">
      <c r="A50" s="124" t="s">
        <v>29</v>
      </c>
      <c r="B50" s="95">
        <v>650</v>
      </c>
      <c r="C50" s="137">
        <v>1</v>
      </c>
      <c r="D50" s="137">
        <v>13</v>
      </c>
      <c r="E50" s="40" t="s">
        <v>104</v>
      </c>
      <c r="F50" s="42">
        <v>112</v>
      </c>
      <c r="G50" s="51">
        <v>488</v>
      </c>
      <c r="H50" s="20">
        <f t="shared" si="2"/>
        <v>-248</v>
      </c>
      <c r="I50" s="62">
        <v>240</v>
      </c>
    </row>
    <row r="51" spans="1:9" ht="34.5" customHeight="1" x14ac:dyDescent="0.2">
      <c r="A51" s="124" t="s">
        <v>68</v>
      </c>
      <c r="B51" s="95">
        <v>650</v>
      </c>
      <c r="C51" s="137">
        <v>1</v>
      </c>
      <c r="D51" s="137">
        <v>13</v>
      </c>
      <c r="E51" s="40" t="s">
        <v>104</v>
      </c>
      <c r="F51" s="42">
        <v>119</v>
      </c>
      <c r="G51" s="51">
        <v>1000</v>
      </c>
      <c r="H51" s="20">
        <f t="shared" si="2"/>
        <v>0</v>
      </c>
      <c r="I51" s="62">
        <v>1000</v>
      </c>
    </row>
    <row r="52" spans="1:9" ht="22.5" customHeight="1" x14ac:dyDescent="0.2">
      <c r="A52" s="124" t="s">
        <v>76</v>
      </c>
      <c r="B52" s="95">
        <v>650</v>
      </c>
      <c r="C52" s="137">
        <v>1</v>
      </c>
      <c r="D52" s="137">
        <v>13</v>
      </c>
      <c r="E52" s="40" t="s">
        <v>104</v>
      </c>
      <c r="F52" s="42" t="s">
        <v>34</v>
      </c>
      <c r="G52" s="51">
        <f>G53</f>
        <v>123.69</v>
      </c>
      <c r="H52" s="20">
        <f t="shared" si="2"/>
        <v>0</v>
      </c>
      <c r="I52" s="62">
        <v>123.69</v>
      </c>
    </row>
    <row r="53" spans="1:9" ht="22.5" x14ac:dyDescent="0.2">
      <c r="A53" s="124" t="s">
        <v>35</v>
      </c>
      <c r="B53" s="95">
        <v>650</v>
      </c>
      <c r="C53" s="137">
        <v>1</v>
      </c>
      <c r="D53" s="137">
        <v>13</v>
      </c>
      <c r="E53" s="40" t="s">
        <v>104</v>
      </c>
      <c r="F53" s="42" t="s">
        <v>36</v>
      </c>
      <c r="G53" s="51">
        <v>123.69</v>
      </c>
      <c r="H53" s="20">
        <f t="shared" si="2"/>
        <v>0</v>
      </c>
      <c r="I53" s="62">
        <v>123.69</v>
      </c>
    </row>
    <row r="54" spans="1:9" ht="22.5" x14ac:dyDescent="0.2">
      <c r="A54" s="124" t="s">
        <v>27</v>
      </c>
      <c r="B54" s="95">
        <v>650</v>
      </c>
      <c r="C54" s="137">
        <v>1</v>
      </c>
      <c r="D54" s="137">
        <v>13</v>
      </c>
      <c r="E54" s="40" t="s">
        <v>104</v>
      </c>
      <c r="F54" s="42">
        <v>244</v>
      </c>
      <c r="G54" s="51">
        <v>123</v>
      </c>
      <c r="H54" s="20">
        <v>0</v>
      </c>
      <c r="I54" s="62">
        <v>123.7</v>
      </c>
    </row>
    <row r="55" spans="1:9" x14ac:dyDescent="0.2">
      <c r="A55" s="124" t="s">
        <v>43</v>
      </c>
      <c r="B55" s="95">
        <v>650</v>
      </c>
      <c r="C55" s="137">
        <v>1</v>
      </c>
      <c r="D55" s="137">
        <v>13</v>
      </c>
      <c r="E55" s="40" t="s">
        <v>104</v>
      </c>
      <c r="F55" s="42" t="s">
        <v>44</v>
      </c>
      <c r="G55" s="51">
        <v>47.4</v>
      </c>
      <c r="H55" s="20">
        <v>1</v>
      </c>
      <c r="I55" s="62">
        <f>I56+I57+I58</f>
        <v>57.6</v>
      </c>
    </row>
    <row r="56" spans="1:9" x14ac:dyDescent="0.2">
      <c r="A56" s="124" t="s">
        <v>69</v>
      </c>
      <c r="B56" s="95">
        <v>651</v>
      </c>
      <c r="C56" s="137">
        <v>1</v>
      </c>
      <c r="D56" s="137">
        <v>13</v>
      </c>
      <c r="E56" s="40" t="s">
        <v>104</v>
      </c>
      <c r="F56" s="42">
        <v>851</v>
      </c>
      <c r="G56" s="51">
        <v>36</v>
      </c>
      <c r="H56" s="20">
        <f t="shared" ref="H56:H58" si="6">I56-G56</f>
        <v>0</v>
      </c>
      <c r="I56" s="62">
        <v>36</v>
      </c>
    </row>
    <row r="57" spans="1:9" x14ac:dyDescent="0.2">
      <c r="A57" s="124" t="s">
        <v>70</v>
      </c>
      <c r="B57" s="95">
        <v>652</v>
      </c>
      <c r="C57" s="137">
        <v>1</v>
      </c>
      <c r="D57" s="137">
        <v>13</v>
      </c>
      <c r="E57" s="40" t="s">
        <v>104</v>
      </c>
      <c r="F57" s="42">
        <v>852</v>
      </c>
      <c r="G57" s="51">
        <v>19</v>
      </c>
      <c r="H57" s="20">
        <f t="shared" si="6"/>
        <v>0</v>
      </c>
      <c r="I57" s="62">
        <v>19</v>
      </c>
    </row>
    <row r="58" spans="1:9" x14ac:dyDescent="0.2">
      <c r="A58" s="124" t="s">
        <v>80</v>
      </c>
      <c r="B58" s="95">
        <v>653</v>
      </c>
      <c r="C58" s="137">
        <v>1</v>
      </c>
      <c r="D58" s="137">
        <v>13</v>
      </c>
      <c r="E58" s="40" t="s">
        <v>104</v>
      </c>
      <c r="F58" s="42">
        <v>853</v>
      </c>
      <c r="G58" s="51">
        <v>1.6</v>
      </c>
      <c r="H58" s="20">
        <f t="shared" si="6"/>
        <v>1</v>
      </c>
      <c r="I58" s="62">
        <v>2.6</v>
      </c>
    </row>
    <row r="59" spans="1:9" x14ac:dyDescent="0.2">
      <c r="A59" s="124" t="s">
        <v>45</v>
      </c>
      <c r="B59" s="95">
        <v>650</v>
      </c>
      <c r="C59" s="137">
        <v>1</v>
      </c>
      <c r="D59" s="137">
        <v>13</v>
      </c>
      <c r="E59" s="40" t="s">
        <v>104</v>
      </c>
      <c r="F59" s="42" t="s">
        <v>46</v>
      </c>
      <c r="G59" s="51">
        <v>56.6</v>
      </c>
      <c r="H59" s="20">
        <v>1</v>
      </c>
      <c r="I59" s="62">
        <v>57.6</v>
      </c>
    </row>
    <row r="60" spans="1:9" x14ac:dyDescent="0.2">
      <c r="A60" s="140" t="s">
        <v>53</v>
      </c>
      <c r="B60" s="95">
        <v>650</v>
      </c>
      <c r="C60" s="137">
        <v>1</v>
      </c>
      <c r="D60" s="137">
        <v>13</v>
      </c>
      <c r="E60" s="40" t="s">
        <v>103</v>
      </c>
      <c r="F60" s="42"/>
      <c r="G60" s="51">
        <f>G61</f>
        <v>47.4</v>
      </c>
      <c r="H60" s="20">
        <f>I60-G60</f>
        <v>4.8180000000000049</v>
      </c>
      <c r="I60" s="62">
        <v>52.218000000000004</v>
      </c>
    </row>
    <row r="61" spans="1:9" x14ac:dyDescent="0.2">
      <c r="A61" s="124" t="s">
        <v>43</v>
      </c>
      <c r="B61" s="95">
        <v>650</v>
      </c>
      <c r="C61" s="137">
        <v>1</v>
      </c>
      <c r="D61" s="137">
        <v>13</v>
      </c>
      <c r="E61" s="40" t="s">
        <v>103</v>
      </c>
      <c r="F61" s="42" t="s">
        <v>44</v>
      </c>
      <c r="G61" s="51">
        <f>G64+G62</f>
        <v>47.4</v>
      </c>
      <c r="H61" s="20">
        <f>I61-G61</f>
        <v>4.8180000000000049</v>
      </c>
      <c r="I61" s="51">
        <f>I64+I62</f>
        <v>52.218000000000004</v>
      </c>
    </row>
    <row r="62" spans="1:9" x14ac:dyDescent="0.2">
      <c r="A62" s="124" t="s">
        <v>309</v>
      </c>
      <c r="B62" s="95">
        <v>650</v>
      </c>
      <c r="C62" s="137">
        <v>1</v>
      </c>
      <c r="D62" s="137">
        <v>13</v>
      </c>
      <c r="E62" s="40" t="s">
        <v>103</v>
      </c>
      <c r="F62" s="42">
        <v>830</v>
      </c>
      <c r="G62" s="51">
        <v>0</v>
      </c>
      <c r="H62" s="20">
        <v>2.7</v>
      </c>
      <c r="I62" s="62">
        <v>2.7</v>
      </c>
    </row>
    <row r="63" spans="1:9" ht="67.5" x14ac:dyDescent="0.2">
      <c r="A63" s="124" t="s">
        <v>308</v>
      </c>
      <c r="B63" s="95">
        <v>650</v>
      </c>
      <c r="C63" s="137">
        <v>1</v>
      </c>
      <c r="D63" s="137">
        <v>13</v>
      </c>
      <c r="E63" s="40" t="s">
        <v>103</v>
      </c>
      <c r="F63" s="42">
        <v>831</v>
      </c>
      <c r="G63" s="51">
        <v>0</v>
      </c>
      <c r="H63" s="20">
        <v>2.7</v>
      </c>
      <c r="I63" s="62">
        <v>2.7</v>
      </c>
    </row>
    <row r="64" spans="1:9" x14ac:dyDescent="0.2">
      <c r="A64" s="124" t="s">
        <v>45</v>
      </c>
      <c r="B64" s="95">
        <v>650</v>
      </c>
      <c r="C64" s="137">
        <v>1</v>
      </c>
      <c r="D64" s="137">
        <v>13</v>
      </c>
      <c r="E64" s="40" t="s">
        <v>103</v>
      </c>
      <c r="F64" s="42" t="s">
        <v>46</v>
      </c>
      <c r="G64" s="51">
        <v>47.4</v>
      </c>
      <c r="H64" s="20">
        <f>H65+H66</f>
        <v>2.1180000000000034</v>
      </c>
      <c r="I64" s="62">
        <f>I65+I66</f>
        <v>49.518000000000001</v>
      </c>
    </row>
    <row r="65" spans="1:9" x14ac:dyDescent="0.2">
      <c r="A65" s="124" t="s">
        <v>70</v>
      </c>
      <c r="B65" s="95">
        <v>650</v>
      </c>
      <c r="C65" s="137">
        <v>1</v>
      </c>
      <c r="D65" s="137">
        <v>13</v>
      </c>
      <c r="E65" s="40" t="s">
        <v>103</v>
      </c>
      <c r="F65" s="42">
        <v>852</v>
      </c>
      <c r="G65" s="51">
        <v>0</v>
      </c>
      <c r="H65" s="20">
        <v>3.65</v>
      </c>
      <c r="I65" s="62">
        <v>3.65</v>
      </c>
    </row>
    <row r="66" spans="1:9" x14ac:dyDescent="0.2">
      <c r="A66" s="124" t="s">
        <v>80</v>
      </c>
      <c r="B66" s="95">
        <v>650</v>
      </c>
      <c r="C66" s="137">
        <v>1</v>
      </c>
      <c r="D66" s="137">
        <v>13</v>
      </c>
      <c r="E66" s="40" t="s">
        <v>103</v>
      </c>
      <c r="F66" s="42">
        <v>853</v>
      </c>
      <c r="G66" s="51">
        <v>47.4</v>
      </c>
      <c r="H66" s="20">
        <f>I66-G66</f>
        <v>-1.5319999999999965</v>
      </c>
      <c r="I66" s="62">
        <v>45.868000000000002</v>
      </c>
    </row>
    <row r="67" spans="1:9" ht="29.25" customHeight="1" x14ac:dyDescent="0.2">
      <c r="A67" s="124" t="s">
        <v>106</v>
      </c>
      <c r="B67" s="95">
        <v>650</v>
      </c>
      <c r="C67" s="137">
        <v>1</v>
      </c>
      <c r="D67" s="137">
        <v>13</v>
      </c>
      <c r="E67" s="40" t="s">
        <v>105</v>
      </c>
      <c r="F67" s="42"/>
      <c r="G67" s="51">
        <f>G68</f>
        <v>928.7</v>
      </c>
      <c r="H67" s="20">
        <f t="shared" si="2"/>
        <v>0</v>
      </c>
      <c r="I67" s="62">
        <v>928.7</v>
      </c>
    </row>
    <row r="68" spans="1:9" ht="35.25" customHeight="1" x14ac:dyDescent="0.2">
      <c r="A68" s="124" t="s">
        <v>75</v>
      </c>
      <c r="B68" s="95">
        <v>650</v>
      </c>
      <c r="C68" s="137">
        <v>1</v>
      </c>
      <c r="D68" s="137">
        <v>13</v>
      </c>
      <c r="E68" s="40" t="s">
        <v>107</v>
      </c>
      <c r="F68" s="42"/>
      <c r="G68" s="51">
        <f>G69</f>
        <v>928.7</v>
      </c>
      <c r="H68" s="20">
        <f t="shared" si="2"/>
        <v>0</v>
      </c>
      <c r="I68" s="62">
        <v>928.7</v>
      </c>
    </row>
    <row r="69" spans="1:9" ht="23.25" customHeight="1" x14ac:dyDescent="0.2">
      <c r="A69" s="124" t="s">
        <v>54</v>
      </c>
      <c r="B69" s="95">
        <v>650</v>
      </c>
      <c r="C69" s="137">
        <v>1</v>
      </c>
      <c r="D69" s="137">
        <v>13</v>
      </c>
      <c r="E69" s="40" t="s">
        <v>108</v>
      </c>
      <c r="F69" s="42"/>
      <c r="G69" s="51">
        <f>G70+G73</f>
        <v>928.7</v>
      </c>
      <c r="H69" s="20">
        <f t="shared" si="2"/>
        <v>0</v>
      </c>
      <c r="I69" s="62">
        <v>928.7</v>
      </c>
    </row>
    <row r="70" spans="1:9" ht="22.5" x14ac:dyDescent="0.2">
      <c r="A70" s="124" t="s">
        <v>76</v>
      </c>
      <c r="B70" s="95">
        <v>650</v>
      </c>
      <c r="C70" s="137">
        <v>1</v>
      </c>
      <c r="D70" s="137">
        <v>13</v>
      </c>
      <c r="E70" s="40" t="s">
        <v>108</v>
      </c>
      <c r="F70" s="42" t="s">
        <v>34</v>
      </c>
      <c r="G70" s="51">
        <f>G71</f>
        <v>900.7</v>
      </c>
      <c r="H70" s="20">
        <f t="shared" si="2"/>
        <v>-0.65000000000009095</v>
      </c>
      <c r="I70" s="62">
        <v>900.05</v>
      </c>
    </row>
    <row r="71" spans="1:9" ht="22.5" x14ac:dyDescent="0.2">
      <c r="A71" s="124" t="s">
        <v>35</v>
      </c>
      <c r="B71" s="95">
        <v>650</v>
      </c>
      <c r="C71" s="137">
        <v>1</v>
      </c>
      <c r="D71" s="137">
        <v>13</v>
      </c>
      <c r="E71" s="40" t="s">
        <v>108</v>
      </c>
      <c r="F71" s="42" t="s">
        <v>36</v>
      </c>
      <c r="G71" s="51">
        <v>900.7</v>
      </c>
      <c r="H71" s="20">
        <f t="shared" si="2"/>
        <v>-0.65000000000009095</v>
      </c>
      <c r="I71" s="62">
        <v>900.05</v>
      </c>
    </row>
    <row r="72" spans="1:9" ht="22.5" x14ac:dyDescent="0.2">
      <c r="A72" s="124" t="s">
        <v>27</v>
      </c>
      <c r="B72" s="95">
        <v>650</v>
      </c>
      <c r="C72" s="137">
        <v>1</v>
      </c>
      <c r="D72" s="137">
        <v>13</v>
      </c>
      <c r="E72" s="40" t="s">
        <v>108</v>
      </c>
      <c r="F72" s="42">
        <v>244</v>
      </c>
      <c r="G72" s="51">
        <v>900.7</v>
      </c>
      <c r="H72" s="20">
        <f t="shared" si="2"/>
        <v>-0.65000000000009095</v>
      </c>
      <c r="I72" s="62">
        <v>900.05</v>
      </c>
    </row>
    <row r="73" spans="1:9" x14ac:dyDescent="0.2">
      <c r="A73" s="124" t="s">
        <v>43</v>
      </c>
      <c r="B73" s="95">
        <v>650</v>
      </c>
      <c r="C73" s="137">
        <v>1</v>
      </c>
      <c r="D73" s="137">
        <v>13</v>
      </c>
      <c r="E73" s="40" t="s">
        <v>108</v>
      </c>
      <c r="F73" s="42" t="s">
        <v>44</v>
      </c>
      <c r="G73" s="51">
        <f>G74</f>
        <v>28</v>
      </c>
      <c r="H73" s="20">
        <v>0.7</v>
      </c>
      <c r="I73" s="62">
        <v>28.65</v>
      </c>
    </row>
    <row r="74" spans="1:9" x14ac:dyDescent="0.2">
      <c r="A74" s="124" t="s">
        <v>45</v>
      </c>
      <c r="B74" s="95">
        <v>650</v>
      </c>
      <c r="C74" s="137">
        <v>1</v>
      </c>
      <c r="D74" s="137">
        <v>13</v>
      </c>
      <c r="E74" s="40" t="s">
        <v>108</v>
      </c>
      <c r="F74" s="42" t="s">
        <v>46</v>
      </c>
      <c r="G74" s="51">
        <v>28</v>
      </c>
      <c r="H74" s="20">
        <v>0.7</v>
      </c>
      <c r="I74" s="62">
        <v>28.65</v>
      </c>
    </row>
    <row r="75" spans="1:9" x14ac:dyDescent="0.2">
      <c r="A75" s="124" t="s">
        <v>69</v>
      </c>
      <c r="B75" s="95">
        <v>650</v>
      </c>
      <c r="C75" s="137">
        <v>1</v>
      </c>
      <c r="D75" s="137">
        <v>13</v>
      </c>
      <c r="E75" s="40" t="s">
        <v>108</v>
      </c>
      <c r="F75" s="42">
        <v>851</v>
      </c>
      <c r="G75" s="51">
        <v>28</v>
      </c>
      <c r="H75" s="20">
        <f t="shared" si="2"/>
        <v>0</v>
      </c>
      <c r="I75" s="62">
        <v>28</v>
      </c>
    </row>
    <row r="76" spans="1:9" x14ac:dyDescent="0.2">
      <c r="A76" s="124" t="s">
        <v>70</v>
      </c>
      <c r="B76" s="95">
        <v>650</v>
      </c>
      <c r="C76" s="137">
        <v>1</v>
      </c>
      <c r="D76" s="137">
        <v>13</v>
      </c>
      <c r="E76" s="40" t="s">
        <v>108</v>
      </c>
      <c r="F76" s="42">
        <v>852</v>
      </c>
      <c r="G76" s="51">
        <v>0</v>
      </c>
      <c r="H76" s="20">
        <f t="shared" si="2"/>
        <v>0.65</v>
      </c>
      <c r="I76" s="62">
        <v>0.65</v>
      </c>
    </row>
    <row r="77" spans="1:9" ht="36.75" customHeight="1" x14ac:dyDescent="0.2">
      <c r="A77" s="124" t="s">
        <v>188</v>
      </c>
      <c r="B77" s="95">
        <v>650</v>
      </c>
      <c r="C77" s="137">
        <v>1</v>
      </c>
      <c r="D77" s="137">
        <v>13</v>
      </c>
      <c r="E77" s="40" t="s">
        <v>109</v>
      </c>
      <c r="F77" s="42"/>
      <c r="G77" s="51">
        <f>G78+G84</f>
        <v>2</v>
      </c>
      <c r="H77" s="20">
        <f t="shared" si="2"/>
        <v>0</v>
      </c>
      <c r="I77" s="62">
        <v>2</v>
      </c>
    </row>
    <row r="78" spans="1:9" ht="30" customHeight="1" x14ac:dyDescent="0.2">
      <c r="A78" s="124" t="s">
        <v>163</v>
      </c>
      <c r="B78" s="95">
        <v>650</v>
      </c>
      <c r="C78" s="137">
        <v>1</v>
      </c>
      <c r="D78" s="137">
        <v>13</v>
      </c>
      <c r="E78" s="40" t="s">
        <v>165</v>
      </c>
      <c r="F78" s="42"/>
      <c r="G78" s="51">
        <f>G79</f>
        <v>1</v>
      </c>
      <c r="H78" s="20">
        <f t="shared" si="2"/>
        <v>0</v>
      </c>
      <c r="I78" s="62">
        <v>1</v>
      </c>
    </row>
    <row r="79" spans="1:9" ht="36.75" customHeight="1" x14ac:dyDescent="0.2">
      <c r="A79" s="124" t="s">
        <v>164</v>
      </c>
      <c r="B79" s="95">
        <v>650</v>
      </c>
      <c r="C79" s="137">
        <v>1</v>
      </c>
      <c r="D79" s="137">
        <v>13</v>
      </c>
      <c r="E79" s="40" t="s">
        <v>166</v>
      </c>
      <c r="F79" s="42"/>
      <c r="G79" s="51">
        <f>G80</f>
        <v>1</v>
      </c>
      <c r="H79" s="20">
        <f t="shared" si="2"/>
        <v>0</v>
      </c>
      <c r="I79" s="62">
        <v>1</v>
      </c>
    </row>
    <row r="80" spans="1:9" ht="22.5" x14ac:dyDescent="0.2">
      <c r="A80" s="124" t="s">
        <v>54</v>
      </c>
      <c r="B80" s="95">
        <v>650</v>
      </c>
      <c r="C80" s="137">
        <v>1</v>
      </c>
      <c r="D80" s="137">
        <v>13</v>
      </c>
      <c r="E80" s="40" t="s">
        <v>167</v>
      </c>
      <c r="F80" s="42"/>
      <c r="G80" s="51">
        <f>G81</f>
        <v>1</v>
      </c>
      <c r="H80" s="20">
        <f t="shared" si="2"/>
        <v>0</v>
      </c>
      <c r="I80" s="62">
        <v>1</v>
      </c>
    </row>
    <row r="81" spans="1:9" ht="22.5" x14ac:dyDescent="0.2">
      <c r="A81" s="124" t="s">
        <v>76</v>
      </c>
      <c r="B81" s="95">
        <v>650</v>
      </c>
      <c r="C81" s="137">
        <v>1</v>
      </c>
      <c r="D81" s="137">
        <v>13</v>
      </c>
      <c r="E81" s="40" t="s">
        <v>167</v>
      </c>
      <c r="F81" s="42">
        <v>200</v>
      </c>
      <c r="G81" s="51">
        <f>G82</f>
        <v>1</v>
      </c>
      <c r="H81" s="20">
        <f t="shared" si="2"/>
        <v>0</v>
      </c>
      <c r="I81" s="62">
        <v>1</v>
      </c>
    </row>
    <row r="82" spans="1:9" ht="22.5" x14ac:dyDescent="0.2">
      <c r="A82" s="124" t="s">
        <v>35</v>
      </c>
      <c r="B82" s="95">
        <v>650</v>
      </c>
      <c r="C82" s="137">
        <v>1</v>
      </c>
      <c r="D82" s="137">
        <v>13</v>
      </c>
      <c r="E82" s="40" t="s">
        <v>167</v>
      </c>
      <c r="F82" s="42">
        <v>240</v>
      </c>
      <c r="G82" s="51">
        <v>1</v>
      </c>
      <c r="H82" s="20">
        <f t="shared" si="2"/>
        <v>0</v>
      </c>
      <c r="I82" s="62">
        <v>1</v>
      </c>
    </row>
    <row r="83" spans="1:9" ht="22.5" x14ac:dyDescent="0.2">
      <c r="A83" s="124" t="s">
        <v>27</v>
      </c>
      <c r="B83" s="95">
        <v>650</v>
      </c>
      <c r="C83" s="137">
        <v>1</v>
      </c>
      <c r="D83" s="137">
        <v>13</v>
      </c>
      <c r="E83" s="40" t="s">
        <v>167</v>
      </c>
      <c r="F83" s="42">
        <v>244</v>
      </c>
      <c r="G83" s="51">
        <v>1</v>
      </c>
      <c r="H83" s="20">
        <f t="shared" si="2"/>
        <v>0</v>
      </c>
      <c r="I83" s="62">
        <v>1</v>
      </c>
    </row>
    <row r="84" spans="1:9" x14ac:dyDescent="0.2">
      <c r="A84" s="124" t="s">
        <v>169</v>
      </c>
      <c r="B84" s="95">
        <v>650</v>
      </c>
      <c r="C84" s="137">
        <v>1</v>
      </c>
      <c r="D84" s="137">
        <v>13</v>
      </c>
      <c r="E84" s="40" t="s">
        <v>168</v>
      </c>
      <c r="F84" s="42"/>
      <c r="G84" s="51">
        <f>G85</f>
        <v>1</v>
      </c>
      <c r="H84" s="20">
        <f t="shared" si="2"/>
        <v>0</v>
      </c>
      <c r="I84" s="62">
        <v>1</v>
      </c>
    </row>
    <row r="85" spans="1:9" ht="19.5" customHeight="1" x14ac:dyDescent="0.2">
      <c r="A85" s="124" t="s">
        <v>170</v>
      </c>
      <c r="B85" s="95">
        <v>650</v>
      </c>
      <c r="C85" s="137">
        <v>1</v>
      </c>
      <c r="D85" s="137">
        <v>13</v>
      </c>
      <c r="E85" s="40" t="s">
        <v>171</v>
      </c>
      <c r="F85" s="42"/>
      <c r="G85" s="51">
        <f>G86</f>
        <v>1</v>
      </c>
      <c r="H85" s="20">
        <f t="shared" si="2"/>
        <v>0</v>
      </c>
      <c r="I85" s="62">
        <v>1</v>
      </c>
    </row>
    <row r="86" spans="1:9" ht="22.5" x14ac:dyDescent="0.2">
      <c r="A86" s="124" t="s">
        <v>54</v>
      </c>
      <c r="B86" s="95">
        <v>650</v>
      </c>
      <c r="C86" s="137">
        <v>1</v>
      </c>
      <c r="D86" s="137">
        <v>13</v>
      </c>
      <c r="E86" s="40" t="s">
        <v>172</v>
      </c>
      <c r="F86" s="42"/>
      <c r="G86" s="51">
        <f>G87</f>
        <v>1</v>
      </c>
      <c r="H86" s="20">
        <f t="shared" si="2"/>
        <v>0</v>
      </c>
      <c r="I86" s="62">
        <v>1</v>
      </c>
    </row>
    <row r="87" spans="1:9" ht="22.5" x14ac:dyDescent="0.2">
      <c r="A87" s="124" t="s">
        <v>76</v>
      </c>
      <c r="B87" s="95">
        <v>650</v>
      </c>
      <c r="C87" s="137">
        <v>1</v>
      </c>
      <c r="D87" s="137">
        <v>13</v>
      </c>
      <c r="E87" s="40" t="s">
        <v>172</v>
      </c>
      <c r="F87" s="42">
        <v>200</v>
      </c>
      <c r="G87" s="51">
        <f>G88</f>
        <v>1</v>
      </c>
      <c r="H87" s="20">
        <f t="shared" si="2"/>
        <v>0</v>
      </c>
      <c r="I87" s="62">
        <v>1</v>
      </c>
    </row>
    <row r="88" spans="1:9" ht="22.5" x14ac:dyDescent="0.2">
      <c r="A88" s="124" t="s">
        <v>35</v>
      </c>
      <c r="B88" s="95">
        <v>650</v>
      </c>
      <c r="C88" s="137">
        <v>1</v>
      </c>
      <c r="D88" s="137">
        <v>13</v>
      </c>
      <c r="E88" s="40" t="s">
        <v>172</v>
      </c>
      <c r="F88" s="42">
        <v>240</v>
      </c>
      <c r="G88" s="51">
        <v>1</v>
      </c>
      <c r="H88" s="20">
        <f t="shared" si="2"/>
        <v>0</v>
      </c>
      <c r="I88" s="62">
        <v>1</v>
      </c>
    </row>
    <row r="89" spans="1:9" ht="22.5" x14ac:dyDescent="0.2">
      <c r="A89" s="124" t="s">
        <v>27</v>
      </c>
      <c r="B89" s="95">
        <v>650</v>
      </c>
      <c r="C89" s="137">
        <v>1</v>
      </c>
      <c r="D89" s="137">
        <v>13</v>
      </c>
      <c r="E89" s="40" t="s">
        <v>172</v>
      </c>
      <c r="F89" s="42">
        <v>244</v>
      </c>
      <c r="G89" s="51">
        <v>1</v>
      </c>
      <c r="H89" s="20">
        <f t="shared" ref="H89" si="7">I89-G89</f>
        <v>0</v>
      </c>
      <c r="I89" s="62">
        <v>1</v>
      </c>
    </row>
    <row r="90" spans="1:9" ht="11.25" customHeight="1" x14ac:dyDescent="0.2">
      <c r="A90" s="136" t="s">
        <v>10</v>
      </c>
      <c r="B90" s="95">
        <v>650</v>
      </c>
      <c r="C90" s="137">
        <v>2</v>
      </c>
      <c r="D90" s="137">
        <v>0</v>
      </c>
      <c r="E90" s="40" t="s">
        <v>33</v>
      </c>
      <c r="F90" s="42" t="s">
        <v>33</v>
      </c>
      <c r="G90" s="51">
        <f t="shared" ref="G90:G95" si="8">G91</f>
        <v>435.5</v>
      </c>
      <c r="H90" s="20">
        <f t="shared" si="2"/>
        <v>0</v>
      </c>
      <c r="I90" s="62">
        <v>435.5</v>
      </c>
    </row>
    <row r="91" spans="1:9" ht="11.25" customHeight="1" x14ac:dyDescent="0.2">
      <c r="A91" s="136" t="s">
        <v>11</v>
      </c>
      <c r="B91" s="95">
        <v>650</v>
      </c>
      <c r="C91" s="137">
        <v>2</v>
      </c>
      <c r="D91" s="137">
        <v>3</v>
      </c>
      <c r="E91" s="40" t="s">
        <v>33</v>
      </c>
      <c r="F91" s="42" t="s">
        <v>33</v>
      </c>
      <c r="G91" s="51">
        <f t="shared" si="8"/>
        <v>435.5</v>
      </c>
      <c r="H91" s="20">
        <f t="shared" si="2"/>
        <v>0</v>
      </c>
      <c r="I91" s="62">
        <v>435.5</v>
      </c>
    </row>
    <row r="92" spans="1:9" ht="11.25" customHeight="1" x14ac:dyDescent="0.2">
      <c r="A92" s="138" t="s">
        <v>50</v>
      </c>
      <c r="B92" s="95">
        <v>650</v>
      </c>
      <c r="C92" s="137">
        <v>2</v>
      </c>
      <c r="D92" s="137">
        <v>3</v>
      </c>
      <c r="E92" s="40">
        <v>5000000000</v>
      </c>
      <c r="F92" s="42" t="s">
        <v>33</v>
      </c>
      <c r="G92" s="51">
        <f t="shared" si="8"/>
        <v>435.5</v>
      </c>
      <c r="H92" s="20">
        <f t="shared" si="2"/>
        <v>0</v>
      </c>
      <c r="I92" s="62">
        <v>435.5</v>
      </c>
    </row>
    <row r="93" spans="1:9" ht="36" customHeight="1" x14ac:dyDescent="0.2">
      <c r="A93" s="138" t="s">
        <v>74</v>
      </c>
      <c r="B93" s="95">
        <v>650</v>
      </c>
      <c r="C93" s="137">
        <v>2</v>
      </c>
      <c r="D93" s="137">
        <v>3</v>
      </c>
      <c r="E93" s="40">
        <v>5000100000</v>
      </c>
      <c r="F93" s="42"/>
      <c r="G93" s="51">
        <f t="shared" si="8"/>
        <v>435.5</v>
      </c>
      <c r="H93" s="20">
        <f t="shared" si="2"/>
        <v>0</v>
      </c>
      <c r="I93" s="62">
        <v>435.5</v>
      </c>
    </row>
    <row r="94" spans="1:9" ht="30.75" customHeight="1" x14ac:dyDescent="0.2">
      <c r="A94" s="138" t="s">
        <v>55</v>
      </c>
      <c r="B94" s="95">
        <v>650</v>
      </c>
      <c r="C94" s="137">
        <v>2</v>
      </c>
      <c r="D94" s="137">
        <v>3</v>
      </c>
      <c r="E94" s="40" t="s">
        <v>177</v>
      </c>
      <c r="F94" s="42" t="s">
        <v>33</v>
      </c>
      <c r="G94" s="51">
        <f>G95+G100</f>
        <v>435.5</v>
      </c>
      <c r="H94" s="20">
        <f t="shared" ref="H94:H174" si="9">I94-G94</f>
        <v>0</v>
      </c>
      <c r="I94" s="62">
        <v>435.5</v>
      </c>
    </row>
    <row r="95" spans="1:9" ht="50.25" customHeight="1" x14ac:dyDescent="0.2">
      <c r="A95" s="124" t="s">
        <v>37</v>
      </c>
      <c r="B95" s="95">
        <v>650</v>
      </c>
      <c r="C95" s="137">
        <v>2</v>
      </c>
      <c r="D95" s="137">
        <v>3</v>
      </c>
      <c r="E95" s="40">
        <v>5000151180</v>
      </c>
      <c r="F95" s="42" t="s">
        <v>38</v>
      </c>
      <c r="G95" s="51">
        <f t="shared" si="8"/>
        <v>320</v>
      </c>
      <c r="H95" s="20">
        <f t="shared" si="9"/>
        <v>0</v>
      </c>
      <c r="I95" s="62">
        <v>320</v>
      </c>
    </row>
    <row r="96" spans="1:9" ht="22.5" customHeight="1" x14ac:dyDescent="0.2">
      <c r="A96" s="124" t="s">
        <v>41</v>
      </c>
      <c r="B96" s="95">
        <v>650</v>
      </c>
      <c r="C96" s="137">
        <v>2</v>
      </c>
      <c r="D96" s="137">
        <v>3</v>
      </c>
      <c r="E96" s="40">
        <v>5000151180</v>
      </c>
      <c r="F96" s="42" t="s">
        <v>42</v>
      </c>
      <c r="G96" s="51">
        <v>320</v>
      </c>
      <c r="H96" s="20">
        <f t="shared" si="9"/>
        <v>0</v>
      </c>
      <c r="I96" s="62">
        <v>320</v>
      </c>
    </row>
    <row r="97" spans="1:9" ht="22.5" customHeight="1" x14ac:dyDescent="0.2">
      <c r="A97" s="124" t="s">
        <v>65</v>
      </c>
      <c r="B97" s="95">
        <v>650</v>
      </c>
      <c r="C97" s="137">
        <v>2</v>
      </c>
      <c r="D97" s="137">
        <v>3</v>
      </c>
      <c r="E97" s="40">
        <v>5000151180</v>
      </c>
      <c r="F97" s="42">
        <v>121</v>
      </c>
      <c r="G97" s="51">
        <v>230</v>
      </c>
      <c r="H97" s="20">
        <f t="shared" si="9"/>
        <v>0.59999999999999432</v>
      </c>
      <c r="I97" s="62">
        <v>230.6</v>
      </c>
    </row>
    <row r="98" spans="1:9" ht="22.5" customHeight="1" x14ac:dyDescent="0.2">
      <c r="A98" s="124" t="s">
        <v>26</v>
      </c>
      <c r="B98" s="95">
        <v>650</v>
      </c>
      <c r="C98" s="137">
        <v>2</v>
      </c>
      <c r="D98" s="137">
        <v>3</v>
      </c>
      <c r="E98" s="40">
        <v>5000151180</v>
      </c>
      <c r="F98" s="42">
        <v>122</v>
      </c>
      <c r="G98" s="51">
        <v>20</v>
      </c>
      <c r="H98" s="20">
        <f t="shared" si="9"/>
        <v>0</v>
      </c>
      <c r="I98" s="62">
        <v>20</v>
      </c>
    </row>
    <row r="99" spans="1:9" ht="36" customHeight="1" x14ac:dyDescent="0.2">
      <c r="A99" s="124" t="s">
        <v>66</v>
      </c>
      <c r="B99" s="95">
        <v>650</v>
      </c>
      <c r="C99" s="137">
        <v>2</v>
      </c>
      <c r="D99" s="137">
        <v>3</v>
      </c>
      <c r="E99" s="40">
        <v>5000151180</v>
      </c>
      <c r="F99" s="42">
        <v>129</v>
      </c>
      <c r="G99" s="51">
        <v>70</v>
      </c>
      <c r="H99" s="20">
        <f t="shared" si="9"/>
        <v>-0.59999999999999432</v>
      </c>
      <c r="I99" s="62">
        <v>69.400000000000006</v>
      </c>
    </row>
    <row r="100" spans="1:9" ht="22.5" customHeight="1" x14ac:dyDescent="0.2">
      <c r="A100" s="124" t="s">
        <v>76</v>
      </c>
      <c r="B100" s="95">
        <v>650</v>
      </c>
      <c r="C100" s="137">
        <v>2</v>
      </c>
      <c r="D100" s="137">
        <v>3</v>
      </c>
      <c r="E100" s="40">
        <v>5000151180</v>
      </c>
      <c r="F100" s="42">
        <v>200</v>
      </c>
      <c r="G100" s="51">
        <f>G101</f>
        <v>115.5</v>
      </c>
      <c r="H100" s="20">
        <f t="shared" si="9"/>
        <v>0</v>
      </c>
      <c r="I100" s="62">
        <v>115.5</v>
      </c>
    </row>
    <row r="101" spans="1:9" ht="22.5" customHeight="1" x14ac:dyDescent="0.2">
      <c r="A101" s="124" t="s">
        <v>35</v>
      </c>
      <c r="B101" s="95">
        <v>650</v>
      </c>
      <c r="C101" s="137">
        <v>2</v>
      </c>
      <c r="D101" s="137">
        <v>3</v>
      </c>
      <c r="E101" s="40">
        <v>5000151180</v>
      </c>
      <c r="F101" s="42">
        <v>240</v>
      </c>
      <c r="G101" s="51">
        <v>115.5</v>
      </c>
      <c r="H101" s="20">
        <f t="shared" si="9"/>
        <v>0</v>
      </c>
      <c r="I101" s="62">
        <v>115.5</v>
      </c>
    </row>
    <row r="102" spans="1:9" ht="22.5" customHeight="1" x14ac:dyDescent="0.2">
      <c r="A102" s="124" t="s">
        <v>27</v>
      </c>
      <c r="B102" s="95">
        <v>650</v>
      </c>
      <c r="C102" s="137">
        <v>2</v>
      </c>
      <c r="D102" s="137">
        <v>3</v>
      </c>
      <c r="E102" s="40">
        <v>5000151180</v>
      </c>
      <c r="F102" s="42">
        <v>244</v>
      </c>
      <c r="G102" s="51">
        <v>115.5</v>
      </c>
      <c r="H102" s="20">
        <f t="shared" si="9"/>
        <v>0</v>
      </c>
      <c r="I102" s="62">
        <v>115.5</v>
      </c>
    </row>
    <row r="103" spans="1:9" ht="11.25" customHeight="1" x14ac:dyDescent="0.2">
      <c r="A103" s="136" t="s">
        <v>12</v>
      </c>
      <c r="B103" s="95">
        <v>650</v>
      </c>
      <c r="C103" s="137">
        <v>3</v>
      </c>
      <c r="D103" s="137">
        <v>0</v>
      </c>
      <c r="E103" s="40" t="s">
        <v>33</v>
      </c>
      <c r="F103" s="42" t="s">
        <v>33</v>
      </c>
      <c r="G103" s="51">
        <f>G104+G126+G112</f>
        <v>89</v>
      </c>
      <c r="H103" s="20">
        <f t="shared" si="9"/>
        <v>0</v>
      </c>
      <c r="I103" s="62">
        <v>89</v>
      </c>
    </row>
    <row r="104" spans="1:9" ht="11.25" customHeight="1" x14ac:dyDescent="0.2">
      <c r="A104" s="136" t="s">
        <v>13</v>
      </c>
      <c r="B104" s="95">
        <v>650</v>
      </c>
      <c r="C104" s="137">
        <v>3</v>
      </c>
      <c r="D104" s="137">
        <v>4</v>
      </c>
      <c r="E104" s="40" t="s">
        <v>33</v>
      </c>
      <c r="F104" s="42" t="s">
        <v>33</v>
      </c>
      <c r="G104" s="51">
        <f t="shared" ref="G104:G109" si="10">G105</f>
        <v>72</v>
      </c>
      <c r="H104" s="20">
        <f t="shared" si="9"/>
        <v>0</v>
      </c>
      <c r="I104" s="62">
        <v>72</v>
      </c>
    </row>
    <row r="105" spans="1:9" ht="33.75" customHeight="1" x14ac:dyDescent="0.2">
      <c r="A105" s="124" t="s">
        <v>188</v>
      </c>
      <c r="B105" s="95">
        <v>650</v>
      </c>
      <c r="C105" s="137">
        <v>3</v>
      </c>
      <c r="D105" s="137">
        <v>4</v>
      </c>
      <c r="E105" s="40" t="s">
        <v>109</v>
      </c>
      <c r="F105" s="42"/>
      <c r="G105" s="51">
        <f t="shared" si="10"/>
        <v>72</v>
      </c>
      <c r="H105" s="20">
        <f t="shared" si="9"/>
        <v>0</v>
      </c>
      <c r="I105" s="62">
        <v>72</v>
      </c>
    </row>
    <row r="106" spans="1:9" ht="21" customHeight="1" x14ac:dyDescent="0.2">
      <c r="A106" s="136" t="s">
        <v>48</v>
      </c>
      <c r="B106" s="95">
        <v>650</v>
      </c>
      <c r="C106" s="137">
        <v>3</v>
      </c>
      <c r="D106" s="137">
        <v>4</v>
      </c>
      <c r="E106" s="40" t="s">
        <v>110</v>
      </c>
      <c r="F106" s="42"/>
      <c r="G106" s="51">
        <f t="shared" si="10"/>
        <v>72</v>
      </c>
      <c r="H106" s="20">
        <f t="shared" si="9"/>
        <v>0</v>
      </c>
      <c r="I106" s="62">
        <v>72</v>
      </c>
    </row>
    <row r="107" spans="1:9" ht="34.5" customHeight="1" x14ac:dyDescent="0.2">
      <c r="A107" s="124" t="s">
        <v>113</v>
      </c>
      <c r="B107" s="95">
        <v>650</v>
      </c>
      <c r="C107" s="137">
        <v>3</v>
      </c>
      <c r="D107" s="137">
        <v>4</v>
      </c>
      <c r="E107" s="40" t="s">
        <v>112</v>
      </c>
      <c r="F107" s="42"/>
      <c r="G107" s="51">
        <f t="shared" si="10"/>
        <v>72</v>
      </c>
      <c r="H107" s="20">
        <f t="shared" si="9"/>
        <v>0</v>
      </c>
      <c r="I107" s="62">
        <v>72</v>
      </c>
    </row>
    <row r="108" spans="1:9" ht="87.75" customHeight="1" x14ac:dyDescent="0.2">
      <c r="A108" s="124" t="s">
        <v>114</v>
      </c>
      <c r="B108" s="95">
        <v>650</v>
      </c>
      <c r="C108" s="137">
        <v>3</v>
      </c>
      <c r="D108" s="137">
        <v>4</v>
      </c>
      <c r="E108" s="36" t="s">
        <v>111</v>
      </c>
      <c r="F108" s="42"/>
      <c r="G108" s="51">
        <f t="shared" si="10"/>
        <v>72</v>
      </c>
      <c r="H108" s="20">
        <f t="shared" si="9"/>
        <v>0</v>
      </c>
      <c r="I108" s="62">
        <v>72</v>
      </c>
    </row>
    <row r="109" spans="1:9" ht="24" customHeight="1" x14ac:dyDescent="0.2">
      <c r="A109" s="124" t="s">
        <v>76</v>
      </c>
      <c r="B109" s="95">
        <v>650</v>
      </c>
      <c r="C109" s="137">
        <v>3</v>
      </c>
      <c r="D109" s="137">
        <v>4</v>
      </c>
      <c r="E109" s="36" t="s">
        <v>111</v>
      </c>
      <c r="F109" s="42">
        <v>200</v>
      </c>
      <c r="G109" s="51">
        <f t="shared" si="10"/>
        <v>72</v>
      </c>
      <c r="H109" s="20">
        <f t="shared" si="9"/>
        <v>0</v>
      </c>
      <c r="I109" s="62">
        <v>72</v>
      </c>
    </row>
    <row r="110" spans="1:9" ht="22.5" x14ac:dyDescent="0.2">
      <c r="A110" s="124" t="s">
        <v>35</v>
      </c>
      <c r="B110" s="95">
        <v>650</v>
      </c>
      <c r="C110" s="137">
        <v>3</v>
      </c>
      <c r="D110" s="137">
        <v>4</v>
      </c>
      <c r="E110" s="36" t="s">
        <v>111</v>
      </c>
      <c r="F110" s="42">
        <v>240</v>
      </c>
      <c r="G110" s="51">
        <v>72</v>
      </c>
      <c r="H110" s="20">
        <f t="shared" si="9"/>
        <v>0</v>
      </c>
      <c r="I110" s="62">
        <v>72</v>
      </c>
    </row>
    <row r="111" spans="1:9" ht="22.5" x14ac:dyDescent="0.2">
      <c r="A111" s="124" t="s">
        <v>27</v>
      </c>
      <c r="B111" s="95">
        <v>650</v>
      </c>
      <c r="C111" s="137">
        <v>3</v>
      </c>
      <c r="D111" s="137">
        <v>4</v>
      </c>
      <c r="E111" s="36" t="s">
        <v>111</v>
      </c>
      <c r="F111" s="42">
        <v>244</v>
      </c>
      <c r="G111" s="51">
        <v>72</v>
      </c>
      <c r="H111" s="20">
        <v>0</v>
      </c>
      <c r="I111" s="62">
        <v>72</v>
      </c>
    </row>
    <row r="112" spans="1:9" ht="33" customHeight="1" x14ac:dyDescent="0.2">
      <c r="A112" s="124" t="s">
        <v>20</v>
      </c>
      <c r="B112" s="95">
        <v>650</v>
      </c>
      <c r="C112" s="137">
        <v>3</v>
      </c>
      <c r="D112" s="137">
        <v>9</v>
      </c>
      <c r="E112" s="36"/>
      <c r="F112" s="42"/>
      <c r="G112" s="51">
        <f>G113</f>
        <v>2</v>
      </c>
      <c r="H112" s="20">
        <f t="shared" si="9"/>
        <v>0</v>
      </c>
      <c r="I112" s="62">
        <v>2</v>
      </c>
    </row>
    <row r="113" spans="1:9" ht="39" customHeight="1" x14ac:dyDescent="0.2">
      <c r="A113" s="124" t="s">
        <v>173</v>
      </c>
      <c r="B113" s="95">
        <v>650</v>
      </c>
      <c r="C113" s="137">
        <v>3</v>
      </c>
      <c r="D113" s="137">
        <v>9</v>
      </c>
      <c r="E113" s="36">
        <v>7500000000</v>
      </c>
      <c r="F113" s="42"/>
      <c r="G113" s="51">
        <f>G114+G120</f>
        <v>2</v>
      </c>
      <c r="H113" s="20">
        <f t="shared" si="9"/>
        <v>0</v>
      </c>
      <c r="I113" s="62">
        <v>2</v>
      </c>
    </row>
    <row r="114" spans="1:9" ht="33.75" x14ac:dyDescent="0.2">
      <c r="A114" s="124" t="s">
        <v>174</v>
      </c>
      <c r="B114" s="95">
        <v>650</v>
      </c>
      <c r="C114" s="137">
        <v>3</v>
      </c>
      <c r="D114" s="137">
        <v>9</v>
      </c>
      <c r="E114" s="36">
        <v>7510000000</v>
      </c>
      <c r="F114" s="42"/>
      <c r="G114" s="51">
        <f>G115</f>
        <v>1</v>
      </c>
      <c r="H114" s="20">
        <f t="shared" si="9"/>
        <v>0</v>
      </c>
      <c r="I114" s="62">
        <v>1</v>
      </c>
    </row>
    <row r="115" spans="1:9" ht="33.75" x14ac:dyDescent="0.2">
      <c r="A115" s="124" t="s">
        <v>64</v>
      </c>
      <c r="B115" s="95">
        <v>650</v>
      </c>
      <c r="C115" s="137">
        <v>3</v>
      </c>
      <c r="D115" s="137">
        <v>9</v>
      </c>
      <c r="E115" s="36">
        <v>7510100000</v>
      </c>
      <c r="F115" s="42"/>
      <c r="G115" s="51">
        <f>G116</f>
        <v>1</v>
      </c>
      <c r="H115" s="20">
        <f t="shared" si="9"/>
        <v>0</v>
      </c>
      <c r="I115" s="62">
        <v>1</v>
      </c>
    </row>
    <row r="116" spans="1:9" ht="22.5" x14ac:dyDescent="0.2">
      <c r="A116" s="124" t="s">
        <v>54</v>
      </c>
      <c r="B116" s="95">
        <v>650</v>
      </c>
      <c r="C116" s="137">
        <v>3</v>
      </c>
      <c r="D116" s="137">
        <v>9</v>
      </c>
      <c r="E116" s="36">
        <v>7510199990</v>
      </c>
      <c r="F116" s="42"/>
      <c r="G116" s="51">
        <f>G117</f>
        <v>1</v>
      </c>
      <c r="H116" s="20">
        <f t="shared" si="9"/>
        <v>0</v>
      </c>
      <c r="I116" s="62">
        <v>1</v>
      </c>
    </row>
    <row r="117" spans="1:9" ht="22.5" x14ac:dyDescent="0.2">
      <c r="A117" s="124" t="s">
        <v>76</v>
      </c>
      <c r="B117" s="95">
        <v>650</v>
      </c>
      <c r="C117" s="137">
        <v>3</v>
      </c>
      <c r="D117" s="137">
        <v>9</v>
      </c>
      <c r="E117" s="36">
        <v>7510199990</v>
      </c>
      <c r="F117" s="42">
        <v>200</v>
      </c>
      <c r="G117" s="51">
        <f>G118</f>
        <v>1</v>
      </c>
      <c r="H117" s="20">
        <f t="shared" si="9"/>
        <v>0</v>
      </c>
      <c r="I117" s="62">
        <v>1</v>
      </c>
    </row>
    <row r="118" spans="1:9" ht="22.5" x14ac:dyDescent="0.2">
      <c r="A118" s="124" t="s">
        <v>35</v>
      </c>
      <c r="B118" s="95">
        <v>650</v>
      </c>
      <c r="C118" s="137">
        <v>3</v>
      </c>
      <c r="D118" s="137">
        <v>9</v>
      </c>
      <c r="E118" s="36">
        <v>7510199990</v>
      </c>
      <c r="F118" s="42">
        <v>240</v>
      </c>
      <c r="G118" s="51">
        <v>1</v>
      </c>
      <c r="H118" s="20">
        <f t="shared" si="9"/>
        <v>0</v>
      </c>
      <c r="I118" s="62">
        <v>1</v>
      </c>
    </row>
    <row r="119" spans="1:9" ht="22.5" x14ac:dyDescent="0.2">
      <c r="A119" s="124" t="s">
        <v>27</v>
      </c>
      <c r="B119" s="95">
        <v>650</v>
      </c>
      <c r="C119" s="137">
        <v>3</v>
      </c>
      <c r="D119" s="137">
        <v>9</v>
      </c>
      <c r="E119" s="36">
        <v>7510199990</v>
      </c>
      <c r="F119" s="42">
        <v>244</v>
      </c>
      <c r="G119" s="51">
        <v>1</v>
      </c>
      <c r="H119" s="20">
        <f t="shared" ref="H119" si="11">I119-G119</f>
        <v>0</v>
      </c>
      <c r="I119" s="62">
        <v>1</v>
      </c>
    </row>
    <row r="120" spans="1:9" x14ac:dyDescent="0.2">
      <c r="A120" s="124" t="s">
        <v>175</v>
      </c>
      <c r="B120" s="95">
        <v>650</v>
      </c>
      <c r="C120" s="137">
        <v>3</v>
      </c>
      <c r="D120" s="137">
        <v>9</v>
      </c>
      <c r="E120" s="36">
        <v>7520000000</v>
      </c>
      <c r="F120" s="42"/>
      <c r="G120" s="51">
        <f>G121</f>
        <v>1</v>
      </c>
      <c r="H120" s="20">
        <f t="shared" si="9"/>
        <v>0</v>
      </c>
      <c r="I120" s="62">
        <v>1</v>
      </c>
    </row>
    <row r="121" spans="1:9" ht="22.5" x14ac:dyDescent="0.2">
      <c r="A121" s="124" t="s">
        <v>176</v>
      </c>
      <c r="B121" s="95">
        <v>650</v>
      </c>
      <c r="C121" s="137">
        <v>3</v>
      </c>
      <c r="D121" s="137">
        <v>9</v>
      </c>
      <c r="E121" s="36">
        <v>7520100000</v>
      </c>
      <c r="F121" s="42"/>
      <c r="G121" s="51">
        <f>G122</f>
        <v>1</v>
      </c>
      <c r="H121" s="20">
        <f t="shared" si="9"/>
        <v>0</v>
      </c>
      <c r="I121" s="62">
        <v>1</v>
      </c>
    </row>
    <row r="122" spans="1:9" ht="22.5" x14ac:dyDescent="0.2">
      <c r="A122" s="124" t="s">
        <v>54</v>
      </c>
      <c r="B122" s="95">
        <v>650</v>
      </c>
      <c r="C122" s="137">
        <v>3</v>
      </c>
      <c r="D122" s="137">
        <v>9</v>
      </c>
      <c r="E122" s="36">
        <v>7520199990</v>
      </c>
      <c r="F122" s="42"/>
      <c r="G122" s="51">
        <f>G123</f>
        <v>1</v>
      </c>
      <c r="H122" s="20">
        <f t="shared" si="9"/>
        <v>0</v>
      </c>
      <c r="I122" s="62">
        <v>1</v>
      </c>
    </row>
    <row r="123" spans="1:9" ht="22.5" x14ac:dyDescent="0.2">
      <c r="A123" s="124" t="s">
        <v>76</v>
      </c>
      <c r="B123" s="95">
        <v>650</v>
      </c>
      <c r="C123" s="137">
        <v>3</v>
      </c>
      <c r="D123" s="137">
        <v>9</v>
      </c>
      <c r="E123" s="36">
        <v>7520199990</v>
      </c>
      <c r="F123" s="42">
        <v>200</v>
      </c>
      <c r="G123" s="51">
        <f>G124</f>
        <v>1</v>
      </c>
      <c r="H123" s="20">
        <f t="shared" si="9"/>
        <v>0</v>
      </c>
      <c r="I123" s="62">
        <v>1</v>
      </c>
    </row>
    <row r="124" spans="1:9" ht="22.5" x14ac:dyDescent="0.2">
      <c r="A124" s="124" t="s">
        <v>35</v>
      </c>
      <c r="B124" s="95">
        <v>650</v>
      </c>
      <c r="C124" s="137">
        <v>3</v>
      </c>
      <c r="D124" s="137">
        <v>9</v>
      </c>
      <c r="E124" s="36">
        <v>7520199990</v>
      </c>
      <c r="F124" s="42">
        <v>240</v>
      </c>
      <c r="G124" s="51">
        <v>1</v>
      </c>
      <c r="H124" s="20">
        <f t="shared" si="9"/>
        <v>0</v>
      </c>
      <c r="I124" s="62">
        <v>1</v>
      </c>
    </row>
    <row r="125" spans="1:9" ht="22.5" x14ac:dyDescent="0.2">
      <c r="A125" s="124" t="s">
        <v>27</v>
      </c>
      <c r="B125" s="95">
        <v>650</v>
      </c>
      <c r="C125" s="137">
        <v>3</v>
      </c>
      <c r="D125" s="137">
        <v>9</v>
      </c>
      <c r="E125" s="36">
        <v>7520199990</v>
      </c>
      <c r="F125" s="42">
        <v>244</v>
      </c>
      <c r="G125" s="51">
        <v>1</v>
      </c>
      <c r="H125" s="20">
        <f t="shared" ref="H125" si="12">I125-G125</f>
        <v>0</v>
      </c>
      <c r="I125" s="62">
        <v>1</v>
      </c>
    </row>
    <row r="126" spans="1:9" ht="24" customHeight="1" x14ac:dyDescent="0.2">
      <c r="A126" s="124" t="s">
        <v>56</v>
      </c>
      <c r="B126" s="95">
        <v>650</v>
      </c>
      <c r="C126" s="137">
        <v>3</v>
      </c>
      <c r="D126" s="137">
        <v>14</v>
      </c>
      <c r="E126" s="40"/>
      <c r="F126" s="42"/>
      <c r="G126" s="51">
        <f>G127</f>
        <v>15</v>
      </c>
      <c r="H126" s="20">
        <f t="shared" si="9"/>
        <v>0</v>
      </c>
      <c r="I126" s="62">
        <v>15</v>
      </c>
    </row>
    <row r="127" spans="1:9" ht="45" customHeight="1" x14ac:dyDescent="0.2">
      <c r="A127" s="124" t="s">
        <v>188</v>
      </c>
      <c r="B127" s="95">
        <v>650</v>
      </c>
      <c r="C127" s="137">
        <v>3</v>
      </c>
      <c r="D127" s="137">
        <v>14</v>
      </c>
      <c r="E127" s="40" t="s">
        <v>109</v>
      </c>
      <c r="F127" s="42"/>
      <c r="G127" s="51">
        <f>G128</f>
        <v>15</v>
      </c>
      <c r="H127" s="20">
        <f t="shared" si="9"/>
        <v>0</v>
      </c>
      <c r="I127" s="62">
        <v>15</v>
      </c>
    </row>
    <row r="128" spans="1:9" ht="11.25" customHeight="1" x14ac:dyDescent="0.2">
      <c r="A128" s="124" t="s">
        <v>48</v>
      </c>
      <c r="B128" s="95">
        <v>650</v>
      </c>
      <c r="C128" s="137">
        <v>3</v>
      </c>
      <c r="D128" s="137">
        <v>14</v>
      </c>
      <c r="E128" s="40" t="s">
        <v>110</v>
      </c>
      <c r="F128" s="42"/>
      <c r="G128" s="51">
        <f>G129</f>
        <v>15</v>
      </c>
      <c r="H128" s="20">
        <f t="shared" si="9"/>
        <v>0</v>
      </c>
      <c r="I128" s="62">
        <v>15</v>
      </c>
    </row>
    <row r="129" spans="1:9" ht="24.75" customHeight="1" x14ac:dyDescent="0.2">
      <c r="A129" s="124" t="s">
        <v>115</v>
      </c>
      <c r="B129" s="95">
        <v>650</v>
      </c>
      <c r="C129" s="137">
        <v>3</v>
      </c>
      <c r="D129" s="137">
        <v>14</v>
      </c>
      <c r="E129" s="40" t="s">
        <v>116</v>
      </c>
      <c r="F129" s="42"/>
      <c r="G129" s="51">
        <f>G130+G134</f>
        <v>15</v>
      </c>
      <c r="H129" s="20">
        <f t="shared" si="9"/>
        <v>0</v>
      </c>
      <c r="I129" s="62">
        <v>15</v>
      </c>
    </row>
    <row r="130" spans="1:9" ht="31.5" customHeight="1" x14ac:dyDescent="0.2">
      <c r="A130" s="124" t="s">
        <v>87</v>
      </c>
      <c r="B130" s="95">
        <v>650</v>
      </c>
      <c r="C130" s="137">
        <v>3</v>
      </c>
      <c r="D130" s="137">
        <v>14</v>
      </c>
      <c r="E130" s="40" t="s">
        <v>117</v>
      </c>
      <c r="F130" s="42"/>
      <c r="G130" s="51">
        <f>G131</f>
        <v>12</v>
      </c>
      <c r="H130" s="20">
        <f t="shared" si="9"/>
        <v>0</v>
      </c>
      <c r="I130" s="62">
        <v>12</v>
      </c>
    </row>
    <row r="131" spans="1:9" ht="52.5" customHeight="1" x14ac:dyDescent="0.2">
      <c r="A131" s="124" t="s">
        <v>37</v>
      </c>
      <c r="B131" s="95">
        <v>650</v>
      </c>
      <c r="C131" s="137">
        <v>3</v>
      </c>
      <c r="D131" s="137">
        <v>14</v>
      </c>
      <c r="E131" s="40" t="s">
        <v>117</v>
      </c>
      <c r="F131" s="42">
        <v>100</v>
      </c>
      <c r="G131" s="51">
        <f>+G132</f>
        <v>12</v>
      </c>
      <c r="H131" s="20">
        <f t="shared" si="9"/>
        <v>0</v>
      </c>
      <c r="I131" s="62">
        <v>12</v>
      </c>
    </row>
    <row r="132" spans="1:9" ht="28.5" customHeight="1" x14ac:dyDescent="0.2">
      <c r="A132" s="124" t="s">
        <v>39</v>
      </c>
      <c r="B132" s="95">
        <v>650</v>
      </c>
      <c r="C132" s="137">
        <v>3</v>
      </c>
      <c r="D132" s="137">
        <v>14</v>
      </c>
      <c r="E132" s="40" t="s">
        <v>117</v>
      </c>
      <c r="F132" s="42">
        <v>110</v>
      </c>
      <c r="G132" s="51">
        <v>12</v>
      </c>
      <c r="H132" s="20">
        <f t="shared" si="9"/>
        <v>0</v>
      </c>
      <c r="I132" s="62">
        <v>12</v>
      </c>
    </row>
    <row r="133" spans="1:9" ht="35.25" customHeight="1" x14ac:dyDescent="0.2">
      <c r="A133" s="124" t="s">
        <v>198</v>
      </c>
      <c r="B133" s="95">
        <v>650</v>
      </c>
      <c r="C133" s="137">
        <v>3</v>
      </c>
      <c r="D133" s="137">
        <v>14</v>
      </c>
      <c r="E133" s="40" t="s">
        <v>117</v>
      </c>
      <c r="F133" s="42">
        <v>113</v>
      </c>
      <c r="G133" s="51">
        <v>12</v>
      </c>
      <c r="H133" s="20">
        <v>0</v>
      </c>
      <c r="I133" s="62">
        <v>12</v>
      </c>
    </row>
    <row r="134" spans="1:9" ht="32.25" customHeight="1" x14ac:dyDescent="0.2">
      <c r="A134" s="124" t="s">
        <v>88</v>
      </c>
      <c r="B134" s="95">
        <v>650</v>
      </c>
      <c r="C134" s="137">
        <v>3</v>
      </c>
      <c r="D134" s="137">
        <v>14</v>
      </c>
      <c r="E134" s="40" t="s">
        <v>118</v>
      </c>
      <c r="F134" s="42"/>
      <c r="G134" s="20">
        <f>+G135</f>
        <v>3</v>
      </c>
      <c r="H134" s="20">
        <f t="shared" si="9"/>
        <v>0</v>
      </c>
      <c r="I134" s="62">
        <v>3</v>
      </c>
    </row>
    <row r="135" spans="1:9" ht="50.25" customHeight="1" x14ac:dyDescent="0.2">
      <c r="A135" s="124" t="s">
        <v>37</v>
      </c>
      <c r="B135" s="95">
        <v>650</v>
      </c>
      <c r="C135" s="137">
        <v>3</v>
      </c>
      <c r="D135" s="137">
        <v>14</v>
      </c>
      <c r="E135" s="40" t="s">
        <v>118</v>
      </c>
      <c r="F135" s="42">
        <v>100</v>
      </c>
      <c r="G135" s="20">
        <f>G136</f>
        <v>3</v>
      </c>
      <c r="H135" s="20">
        <f t="shared" si="9"/>
        <v>0</v>
      </c>
      <c r="I135" s="62">
        <v>3</v>
      </c>
    </row>
    <row r="136" spans="1:9" ht="27" customHeight="1" x14ac:dyDescent="0.2">
      <c r="A136" s="124" t="s">
        <v>39</v>
      </c>
      <c r="B136" s="95">
        <v>650</v>
      </c>
      <c r="C136" s="137">
        <v>3</v>
      </c>
      <c r="D136" s="137">
        <v>14</v>
      </c>
      <c r="E136" s="40" t="s">
        <v>118</v>
      </c>
      <c r="F136" s="42">
        <v>110</v>
      </c>
      <c r="G136" s="51">
        <v>3</v>
      </c>
      <c r="H136" s="20">
        <f t="shared" si="9"/>
        <v>0</v>
      </c>
      <c r="I136" s="62">
        <v>3</v>
      </c>
    </row>
    <row r="137" spans="1:9" ht="35.25" customHeight="1" x14ac:dyDescent="0.2">
      <c r="A137" s="124" t="s">
        <v>198</v>
      </c>
      <c r="B137" s="95">
        <v>650</v>
      </c>
      <c r="C137" s="137">
        <v>3</v>
      </c>
      <c r="D137" s="137">
        <v>14</v>
      </c>
      <c r="E137" s="40" t="s">
        <v>118</v>
      </c>
      <c r="F137" s="42">
        <v>113</v>
      </c>
      <c r="G137" s="51">
        <v>3</v>
      </c>
      <c r="H137" s="20">
        <v>0</v>
      </c>
      <c r="I137" s="62">
        <v>3</v>
      </c>
    </row>
    <row r="138" spans="1:9" ht="11.25" customHeight="1" x14ac:dyDescent="0.2">
      <c r="A138" s="136" t="s">
        <v>14</v>
      </c>
      <c r="B138" s="95">
        <v>650</v>
      </c>
      <c r="C138" s="137">
        <v>4</v>
      </c>
      <c r="D138" s="141">
        <v>0</v>
      </c>
      <c r="E138" s="40" t="s">
        <v>33</v>
      </c>
      <c r="F138" s="42" t="s">
        <v>33</v>
      </c>
      <c r="G138" s="130">
        <f>G147+G139+G154</f>
        <v>2873.1200000000003</v>
      </c>
      <c r="H138" s="20">
        <f t="shared" si="9"/>
        <v>0</v>
      </c>
      <c r="I138" s="62">
        <v>2873.12</v>
      </c>
    </row>
    <row r="139" spans="1:9" ht="11.25" customHeight="1" x14ac:dyDescent="0.2">
      <c r="A139" s="124" t="s">
        <v>83</v>
      </c>
      <c r="B139" s="95">
        <v>650</v>
      </c>
      <c r="C139" s="137">
        <v>4</v>
      </c>
      <c r="D139" s="137">
        <v>9</v>
      </c>
      <c r="E139" s="40"/>
      <c r="F139" s="42"/>
      <c r="G139" s="51">
        <f t="shared" ref="G139:G144" si="13">G140</f>
        <v>1745.8</v>
      </c>
      <c r="H139" s="20">
        <f t="shared" si="9"/>
        <v>0</v>
      </c>
      <c r="I139" s="62">
        <v>1745.8</v>
      </c>
    </row>
    <row r="140" spans="1:9" ht="36.75" customHeight="1" x14ac:dyDescent="0.2">
      <c r="A140" s="124" t="s">
        <v>189</v>
      </c>
      <c r="B140" s="95">
        <v>650</v>
      </c>
      <c r="C140" s="137">
        <v>4</v>
      </c>
      <c r="D140" s="137">
        <v>9</v>
      </c>
      <c r="E140" s="142">
        <v>8400000000</v>
      </c>
      <c r="F140" s="42"/>
      <c r="G140" s="51">
        <f t="shared" si="13"/>
        <v>1745.8</v>
      </c>
      <c r="H140" s="20">
        <f t="shared" si="9"/>
        <v>0</v>
      </c>
      <c r="I140" s="62">
        <v>1745.8</v>
      </c>
    </row>
    <row r="141" spans="1:9" ht="15" customHeight="1" x14ac:dyDescent="0.2">
      <c r="A141" s="124" t="s">
        <v>81</v>
      </c>
      <c r="B141" s="95">
        <v>650</v>
      </c>
      <c r="C141" s="137">
        <v>4</v>
      </c>
      <c r="D141" s="137">
        <v>9</v>
      </c>
      <c r="E141" s="142">
        <v>8410000000</v>
      </c>
      <c r="F141" s="42"/>
      <c r="G141" s="51">
        <f t="shared" si="13"/>
        <v>1745.8</v>
      </c>
      <c r="H141" s="20">
        <f t="shared" si="9"/>
        <v>0</v>
      </c>
      <c r="I141" s="62">
        <v>1745.8</v>
      </c>
    </row>
    <row r="142" spans="1:9" ht="21" customHeight="1" x14ac:dyDescent="0.2">
      <c r="A142" s="124" t="s">
        <v>82</v>
      </c>
      <c r="B142" s="95">
        <v>650</v>
      </c>
      <c r="C142" s="137">
        <v>4</v>
      </c>
      <c r="D142" s="137">
        <v>9</v>
      </c>
      <c r="E142" s="142">
        <v>8410100000</v>
      </c>
      <c r="F142" s="42"/>
      <c r="G142" s="51">
        <f t="shared" si="13"/>
        <v>1745.8</v>
      </c>
      <c r="H142" s="20">
        <f t="shared" si="9"/>
        <v>0</v>
      </c>
      <c r="I142" s="62">
        <v>1745.8</v>
      </c>
    </row>
    <row r="143" spans="1:9" ht="23.25" customHeight="1" x14ac:dyDescent="0.2">
      <c r="A143" s="124" t="s">
        <v>54</v>
      </c>
      <c r="B143" s="95">
        <v>650</v>
      </c>
      <c r="C143" s="137">
        <v>4</v>
      </c>
      <c r="D143" s="137">
        <v>9</v>
      </c>
      <c r="E143" s="142">
        <v>8410199990</v>
      </c>
      <c r="F143" s="42"/>
      <c r="G143" s="51">
        <f t="shared" si="13"/>
        <v>1745.8</v>
      </c>
      <c r="H143" s="20">
        <f t="shared" si="9"/>
        <v>0</v>
      </c>
      <c r="I143" s="62">
        <v>1745.8</v>
      </c>
    </row>
    <row r="144" spans="1:9" ht="21" customHeight="1" x14ac:dyDescent="0.2">
      <c r="A144" s="124" t="s">
        <v>76</v>
      </c>
      <c r="B144" s="95">
        <v>650</v>
      </c>
      <c r="C144" s="137">
        <v>4</v>
      </c>
      <c r="D144" s="137">
        <v>9</v>
      </c>
      <c r="E144" s="142">
        <v>8410199990</v>
      </c>
      <c r="F144" s="42">
        <v>200</v>
      </c>
      <c r="G144" s="51">
        <f t="shared" si="13"/>
        <v>1745.8</v>
      </c>
      <c r="H144" s="20">
        <f t="shared" si="9"/>
        <v>0</v>
      </c>
      <c r="I144" s="62">
        <v>1745.8</v>
      </c>
    </row>
    <row r="145" spans="1:9" ht="24" customHeight="1" x14ac:dyDescent="0.2">
      <c r="A145" s="124" t="s">
        <v>35</v>
      </c>
      <c r="B145" s="95">
        <v>650</v>
      </c>
      <c r="C145" s="137">
        <v>4</v>
      </c>
      <c r="D145" s="137">
        <v>9</v>
      </c>
      <c r="E145" s="142">
        <v>8410199990</v>
      </c>
      <c r="F145" s="42">
        <v>240</v>
      </c>
      <c r="G145" s="51">
        <v>1745.8</v>
      </c>
      <c r="H145" s="20">
        <f t="shared" si="9"/>
        <v>0</v>
      </c>
      <c r="I145" s="62">
        <v>1745.8</v>
      </c>
    </row>
    <row r="146" spans="1:9" ht="24" customHeight="1" x14ac:dyDescent="0.2">
      <c r="A146" s="124" t="s">
        <v>27</v>
      </c>
      <c r="B146" s="95">
        <v>650</v>
      </c>
      <c r="C146" s="137">
        <v>4</v>
      </c>
      <c r="D146" s="137">
        <v>9</v>
      </c>
      <c r="E146" s="142">
        <v>8410199990</v>
      </c>
      <c r="F146" s="42">
        <v>244</v>
      </c>
      <c r="G146" s="51">
        <v>1745.8</v>
      </c>
      <c r="H146" s="20">
        <f t="shared" si="9"/>
        <v>0</v>
      </c>
      <c r="I146" s="62">
        <v>1745.8</v>
      </c>
    </row>
    <row r="147" spans="1:9" ht="11.25" customHeight="1" x14ac:dyDescent="0.2">
      <c r="A147" s="136" t="s">
        <v>15</v>
      </c>
      <c r="B147" s="95">
        <v>650</v>
      </c>
      <c r="C147" s="137">
        <v>4</v>
      </c>
      <c r="D147" s="137">
        <v>10</v>
      </c>
      <c r="E147" s="40" t="s">
        <v>33</v>
      </c>
      <c r="F147" s="42" t="s">
        <v>33</v>
      </c>
      <c r="G147" s="51">
        <f>G148</f>
        <v>264.10000000000002</v>
      </c>
      <c r="H147" s="20">
        <f t="shared" si="9"/>
        <v>0</v>
      </c>
      <c r="I147" s="62">
        <v>264.10000000000002</v>
      </c>
    </row>
    <row r="148" spans="1:9" ht="31.5" customHeight="1" x14ac:dyDescent="0.2">
      <c r="A148" s="138" t="s">
        <v>119</v>
      </c>
      <c r="B148" s="95">
        <v>650</v>
      </c>
      <c r="C148" s="137">
        <v>4</v>
      </c>
      <c r="D148" s="137">
        <v>10</v>
      </c>
      <c r="E148" s="40" t="s">
        <v>93</v>
      </c>
      <c r="F148" s="42" t="s">
        <v>33</v>
      </c>
      <c r="G148" s="51">
        <f>G149</f>
        <v>264.10000000000002</v>
      </c>
      <c r="H148" s="20">
        <f t="shared" si="9"/>
        <v>0</v>
      </c>
      <c r="I148" s="62">
        <v>264.10000000000002</v>
      </c>
    </row>
    <row r="149" spans="1:9" ht="32.25" customHeight="1" x14ac:dyDescent="0.2">
      <c r="A149" s="138" t="s">
        <v>120</v>
      </c>
      <c r="B149" s="95">
        <v>650</v>
      </c>
      <c r="C149" s="137">
        <v>4</v>
      </c>
      <c r="D149" s="137">
        <v>10</v>
      </c>
      <c r="E149" s="40" t="s">
        <v>121</v>
      </c>
      <c r="F149" s="42" t="s">
        <v>33</v>
      </c>
      <c r="G149" s="51">
        <f t="shared" ref="G149:G151" si="14">G150</f>
        <v>264.10000000000002</v>
      </c>
      <c r="H149" s="20">
        <f t="shared" si="9"/>
        <v>0</v>
      </c>
      <c r="I149" s="62">
        <v>264.10000000000002</v>
      </c>
    </row>
    <row r="150" spans="1:9" ht="32.25" customHeight="1" x14ac:dyDescent="0.2">
      <c r="A150" s="138" t="s">
        <v>30</v>
      </c>
      <c r="B150" s="95">
        <v>650</v>
      </c>
      <c r="C150" s="137">
        <v>4</v>
      </c>
      <c r="D150" s="137">
        <v>10</v>
      </c>
      <c r="E150" s="40" t="s">
        <v>122</v>
      </c>
      <c r="F150" s="42"/>
      <c r="G150" s="51">
        <f t="shared" si="14"/>
        <v>264.10000000000002</v>
      </c>
      <c r="H150" s="20">
        <f t="shared" si="9"/>
        <v>0</v>
      </c>
      <c r="I150" s="62">
        <v>264.10000000000002</v>
      </c>
    </row>
    <row r="151" spans="1:9" ht="22.5" customHeight="1" x14ac:dyDescent="0.2">
      <c r="A151" s="124" t="s">
        <v>76</v>
      </c>
      <c r="B151" s="95">
        <v>650</v>
      </c>
      <c r="C151" s="137">
        <v>4</v>
      </c>
      <c r="D151" s="137">
        <v>10</v>
      </c>
      <c r="E151" s="40" t="s">
        <v>122</v>
      </c>
      <c r="F151" s="42" t="s">
        <v>34</v>
      </c>
      <c r="G151" s="51">
        <f t="shared" si="14"/>
        <v>264.10000000000002</v>
      </c>
      <c r="H151" s="20">
        <f t="shared" si="9"/>
        <v>0</v>
      </c>
      <c r="I151" s="62">
        <v>264.10000000000002</v>
      </c>
    </row>
    <row r="152" spans="1:9" ht="22.5" x14ac:dyDescent="0.2">
      <c r="A152" s="124" t="s">
        <v>35</v>
      </c>
      <c r="B152" s="95">
        <v>650</v>
      </c>
      <c r="C152" s="137">
        <v>4</v>
      </c>
      <c r="D152" s="137">
        <v>10</v>
      </c>
      <c r="E152" s="40" t="s">
        <v>122</v>
      </c>
      <c r="F152" s="42" t="s">
        <v>36</v>
      </c>
      <c r="G152" s="51">
        <v>264.10000000000002</v>
      </c>
      <c r="H152" s="20">
        <f t="shared" si="9"/>
        <v>0</v>
      </c>
      <c r="I152" s="62">
        <v>264.10000000000002</v>
      </c>
    </row>
    <row r="153" spans="1:9" ht="22.5" x14ac:dyDescent="0.2">
      <c r="A153" s="124" t="s">
        <v>27</v>
      </c>
      <c r="B153" s="95">
        <v>650</v>
      </c>
      <c r="C153" s="137">
        <v>4</v>
      </c>
      <c r="D153" s="137">
        <v>10</v>
      </c>
      <c r="E153" s="40" t="s">
        <v>122</v>
      </c>
      <c r="F153" s="42">
        <v>244</v>
      </c>
      <c r="G153" s="51">
        <v>264.10000000000002</v>
      </c>
      <c r="H153" s="20">
        <f t="shared" si="9"/>
        <v>0</v>
      </c>
      <c r="I153" s="62">
        <v>264.10000000000002</v>
      </c>
    </row>
    <row r="154" spans="1:9" x14ac:dyDescent="0.2">
      <c r="A154" s="124" t="s">
        <v>86</v>
      </c>
      <c r="B154" s="95">
        <v>650</v>
      </c>
      <c r="C154" s="137">
        <v>4</v>
      </c>
      <c r="D154" s="137">
        <v>12</v>
      </c>
      <c r="E154" s="40"/>
      <c r="F154" s="42"/>
      <c r="G154" s="51">
        <f t="shared" ref="G154:G158" si="15">G155</f>
        <v>863.22000000000014</v>
      </c>
      <c r="H154" s="20">
        <f t="shared" si="9"/>
        <v>0</v>
      </c>
      <c r="I154" s="62">
        <v>863.22</v>
      </c>
    </row>
    <row r="155" spans="1:9" ht="33.75" x14ac:dyDescent="0.2">
      <c r="A155" s="138" t="s">
        <v>119</v>
      </c>
      <c r="B155" s="95">
        <v>650</v>
      </c>
      <c r="C155" s="137">
        <v>4</v>
      </c>
      <c r="D155" s="137">
        <v>12</v>
      </c>
      <c r="E155" s="40" t="s">
        <v>93</v>
      </c>
      <c r="F155" s="42"/>
      <c r="G155" s="51">
        <f>G156</f>
        <v>863.22000000000014</v>
      </c>
      <c r="H155" s="20">
        <f t="shared" si="9"/>
        <v>0</v>
      </c>
      <c r="I155" s="62">
        <v>863.22</v>
      </c>
    </row>
    <row r="156" spans="1:9" ht="38.25" customHeight="1" x14ac:dyDescent="0.2">
      <c r="A156" s="138" t="s">
        <v>123</v>
      </c>
      <c r="B156" s="95">
        <v>650</v>
      </c>
      <c r="C156" s="137">
        <v>4</v>
      </c>
      <c r="D156" s="137">
        <v>12</v>
      </c>
      <c r="E156" s="40" t="s">
        <v>124</v>
      </c>
      <c r="F156" s="42"/>
      <c r="G156" s="51">
        <f>G157+G163+G169</f>
        <v>863.22000000000014</v>
      </c>
      <c r="H156" s="20">
        <f t="shared" si="9"/>
        <v>0</v>
      </c>
      <c r="I156" s="62">
        <v>863.22</v>
      </c>
    </row>
    <row r="157" spans="1:9" ht="58.5" customHeight="1" x14ac:dyDescent="0.2">
      <c r="A157" s="124" t="s">
        <v>185</v>
      </c>
      <c r="B157" s="95">
        <v>650</v>
      </c>
      <c r="C157" s="137">
        <v>4</v>
      </c>
      <c r="D157" s="137">
        <v>12</v>
      </c>
      <c r="E157" s="36" t="s">
        <v>125</v>
      </c>
      <c r="F157" s="42"/>
      <c r="G157" s="51">
        <f t="shared" si="15"/>
        <v>25.7</v>
      </c>
      <c r="H157" s="20">
        <f t="shared" si="9"/>
        <v>0</v>
      </c>
      <c r="I157" s="62">
        <v>25.7</v>
      </c>
    </row>
    <row r="158" spans="1:9" ht="22.5" x14ac:dyDescent="0.2">
      <c r="A158" s="124" t="s">
        <v>76</v>
      </c>
      <c r="B158" s="95">
        <v>650</v>
      </c>
      <c r="C158" s="137">
        <v>4</v>
      </c>
      <c r="D158" s="137">
        <v>12</v>
      </c>
      <c r="E158" s="36" t="s">
        <v>125</v>
      </c>
      <c r="F158" s="42" t="s">
        <v>34</v>
      </c>
      <c r="G158" s="51">
        <f t="shared" si="15"/>
        <v>25.7</v>
      </c>
      <c r="H158" s="20">
        <f>H159</f>
        <v>-25.7</v>
      </c>
      <c r="I158" s="62">
        <v>0</v>
      </c>
    </row>
    <row r="159" spans="1:9" ht="22.5" x14ac:dyDescent="0.2">
      <c r="A159" s="124" t="s">
        <v>35</v>
      </c>
      <c r="B159" s="95">
        <v>650</v>
      </c>
      <c r="C159" s="137">
        <v>4</v>
      </c>
      <c r="D159" s="137">
        <v>12</v>
      </c>
      <c r="E159" s="36" t="s">
        <v>125</v>
      </c>
      <c r="F159" s="42" t="s">
        <v>36</v>
      </c>
      <c r="G159" s="51">
        <v>25.7</v>
      </c>
      <c r="H159" s="20">
        <f t="shared" si="9"/>
        <v>-25.7</v>
      </c>
      <c r="I159" s="62">
        <v>0</v>
      </c>
    </row>
    <row r="160" spans="1:9" ht="22.5" x14ac:dyDescent="0.2">
      <c r="A160" s="124" t="s">
        <v>27</v>
      </c>
      <c r="B160" s="95">
        <v>650</v>
      </c>
      <c r="C160" s="137">
        <v>4</v>
      </c>
      <c r="D160" s="137">
        <v>12</v>
      </c>
      <c r="E160" s="36" t="s">
        <v>125</v>
      </c>
      <c r="F160" s="42">
        <v>244</v>
      </c>
      <c r="G160" s="51">
        <v>25.7</v>
      </c>
      <c r="H160" s="20">
        <f t="shared" si="9"/>
        <v>-25.7</v>
      </c>
      <c r="I160" s="62">
        <v>0</v>
      </c>
    </row>
    <row r="161" spans="1:9" x14ac:dyDescent="0.2">
      <c r="A161" s="124" t="s">
        <v>49</v>
      </c>
      <c r="B161" s="95">
        <v>650</v>
      </c>
      <c r="C161" s="137">
        <v>4</v>
      </c>
      <c r="D161" s="137">
        <v>12</v>
      </c>
      <c r="E161" s="36" t="s">
        <v>125</v>
      </c>
      <c r="F161" s="42">
        <v>500</v>
      </c>
      <c r="G161" s="51">
        <v>0</v>
      </c>
      <c r="H161" s="20">
        <f t="shared" si="9"/>
        <v>25.68</v>
      </c>
      <c r="I161" s="62">
        <v>25.68</v>
      </c>
    </row>
    <row r="162" spans="1:9" x14ac:dyDescent="0.2">
      <c r="A162" s="124" t="s">
        <v>32</v>
      </c>
      <c r="B162" s="95">
        <v>650</v>
      </c>
      <c r="C162" s="137">
        <v>4</v>
      </c>
      <c r="D162" s="137">
        <v>12</v>
      </c>
      <c r="E162" s="36" t="s">
        <v>125</v>
      </c>
      <c r="F162" s="42">
        <v>540</v>
      </c>
      <c r="G162" s="51">
        <v>0</v>
      </c>
      <c r="H162" s="20">
        <f t="shared" si="9"/>
        <v>25.68</v>
      </c>
      <c r="I162" s="62">
        <v>25.68</v>
      </c>
    </row>
    <row r="163" spans="1:9" ht="53.25" customHeight="1" x14ac:dyDescent="0.2">
      <c r="A163" s="124" t="s">
        <v>186</v>
      </c>
      <c r="B163" s="95">
        <v>650</v>
      </c>
      <c r="C163" s="137">
        <v>4</v>
      </c>
      <c r="D163" s="137">
        <v>12</v>
      </c>
      <c r="E163" s="36">
        <v>7700182671</v>
      </c>
      <c r="F163" s="42"/>
      <c r="G163" s="51">
        <f>G164</f>
        <v>830.32</v>
      </c>
      <c r="H163" s="20">
        <f>H164+H167</f>
        <v>0</v>
      </c>
      <c r="I163" s="62">
        <f t="shared" ref="I163:I166" si="16">G163+H163</f>
        <v>830.32</v>
      </c>
    </row>
    <row r="164" spans="1:9" ht="22.5" x14ac:dyDescent="0.2">
      <c r="A164" s="124" t="s">
        <v>76</v>
      </c>
      <c r="B164" s="95">
        <v>650</v>
      </c>
      <c r="C164" s="137">
        <v>4</v>
      </c>
      <c r="D164" s="137">
        <v>12</v>
      </c>
      <c r="E164" s="36">
        <v>7700182671</v>
      </c>
      <c r="F164" s="42" t="s">
        <v>34</v>
      </c>
      <c r="G164" s="51">
        <f>G165</f>
        <v>830.32</v>
      </c>
      <c r="H164" s="20">
        <f>H165</f>
        <v>-830.3</v>
      </c>
      <c r="I164" s="62">
        <f t="shared" si="16"/>
        <v>2.0000000000095497E-2</v>
      </c>
    </row>
    <row r="165" spans="1:9" ht="22.5" x14ac:dyDescent="0.2">
      <c r="A165" s="124" t="s">
        <v>35</v>
      </c>
      <c r="B165" s="95">
        <v>650</v>
      </c>
      <c r="C165" s="137">
        <v>4</v>
      </c>
      <c r="D165" s="137">
        <v>12</v>
      </c>
      <c r="E165" s="36">
        <v>7700182671</v>
      </c>
      <c r="F165" s="42" t="s">
        <v>36</v>
      </c>
      <c r="G165" s="51">
        <v>830.32</v>
      </c>
      <c r="H165" s="20">
        <v>-830.3</v>
      </c>
      <c r="I165" s="62">
        <f t="shared" si="16"/>
        <v>2.0000000000095497E-2</v>
      </c>
    </row>
    <row r="166" spans="1:9" ht="22.5" x14ac:dyDescent="0.2">
      <c r="A166" s="124" t="s">
        <v>27</v>
      </c>
      <c r="B166" s="95">
        <v>650</v>
      </c>
      <c r="C166" s="137">
        <v>4</v>
      </c>
      <c r="D166" s="137">
        <v>12</v>
      </c>
      <c r="E166" s="36">
        <v>7700182671</v>
      </c>
      <c r="F166" s="42">
        <v>244</v>
      </c>
      <c r="G166" s="51">
        <v>830.32</v>
      </c>
      <c r="H166" s="20">
        <v>-830.3</v>
      </c>
      <c r="I166" s="62">
        <f t="shared" si="16"/>
        <v>2.0000000000095497E-2</v>
      </c>
    </row>
    <row r="167" spans="1:9" x14ac:dyDescent="0.2">
      <c r="A167" s="124" t="s">
        <v>49</v>
      </c>
      <c r="B167" s="95">
        <v>650</v>
      </c>
      <c r="C167" s="137">
        <v>4</v>
      </c>
      <c r="D167" s="137">
        <v>12</v>
      </c>
      <c r="E167" s="36">
        <v>7700182671</v>
      </c>
      <c r="F167" s="42">
        <v>500</v>
      </c>
      <c r="G167" s="51">
        <v>0</v>
      </c>
      <c r="H167" s="20">
        <v>830.3</v>
      </c>
      <c r="I167" s="62">
        <f>G167+H167</f>
        <v>830.3</v>
      </c>
    </row>
    <row r="168" spans="1:9" x14ac:dyDescent="0.2">
      <c r="A168" s="124" t="s">
        <v>32</v>
      </c>
      <c r="B168" s="95">
        <v>650</v>
      </c>
      <c r="C168" s="137">
        <v>4</v>
      </c>
      <c r="D168" s="137">
        <v>12</v>
      </c>
      <c r="E168" s="36">
        <v>7700182671</v>
      </c>
      <c r="F168" s="42">
        <v>540</v>
      </c>
      <c r="G168" s="51">
        <v>0</v>
      </c>
      <c r="H168" s="20">
        <v>830.3</v>
      </c>
      <c r="I168" s="62">
        <f>G168+H168</f>
        <v>830.3</v>
      </c>
    </row>
    <row r="169" spans="1:9" ht="50.25" customHeight="1" x14ac:dyDescent="0.2">
      <c r="A169" s="124" t="s">
        <v>85</v>
      </c>
      <c r="B169" s="95">
        <v>650</v>
      </c>
      <c r="C169" s="137">
        <v>4</v>
      </c>
      <c r="D169" s="137">
        <v>12</v>
      </c>
      <c r="E169" s="36">
        <v>7700189020</v>
      </c>
      <c r="F169" s="42"/>
      <c r="G169" s="51">
        <f>G170</f>
        <v>7.2</v>
      </c>
      <c r="H169" s="20">
        <f t="shared" si="9"/>
        <v>0</v>
      </c>
      <c r="I169" s="62">
        <f>I170</f>
        <v>7.2</v>
      </c>
    </row>
    <row r="170" spans="1:9" x14ac:dyDescent="0.2">
      <c r="A170" s="124" t="s">
        <v>49</v>
      </c>
      <c r="B170" s="95">
        <v>650</v>
      </c>
      <c r="C170" s="137">
        <v>4</v>
      </c>
      <c r="D170" s="137">
        <v>12</v>
      </c>
      <c r="E170" s="36">
        <v>7700189020</v>
      </c>
      <c r="F170" s="42">
        <v>500</v>
      </c>
      <c r="G170" s="51">
        <f>G171</f>
        <v>7.2</v>
      </c>
      <c r="H170" s="20">
        <f t="shared" si="9"/>
        <v>0</v>
      </c>
      <c r="I170" s="62">
        <f>I171</f>
        <v>7.2</v>
      </c>
    </row>
    <row r="171" spans="1:9" x14ac:dyDescent="0.2">
      <c r="A171" s="124" t="s">
        <v>32</v>
      </c>
      <c r="B171" s="95">
        <v>650</v>
      </c>
      <c r="C171" s="137">
        <v>4</v>
      </c>
      <c r="D171" s="137">
        <v>12</v>
      </c>
      <c r="E171" s="36">
        <v>7700189020</v>
      </c>
      <c r="F171" s="42">
        <v>540</v>
      </c>
      <c r="G171" s="51">
        <v>7.2</v>
      </c>
      <c r="H171" s="20">
        <f t="shared" si="9"/>
        <v>0</v>
      </c>
      <c r="I171" s="62">
        <v>7.2</v>
      </c>
    </row>
    <row r="172" spans="1:9" ht="11.25" customHeight="1" x14ac:dyDescent="0.2">
      <c r="A172" s="136" t="s">
        <v>16</v>
      </c>
      <c r="B172" s="95">
        <v>650</v>
      </c>
      <c r="C172" s="137">
        <v>5</v>
      </c>
      <c r="D172" s="137">
        <v>0</v>
      </c>
      <c r="E172" s="40" t="s">
        <v>33</v>
      </c>
      <c r="F172" s="42" t="s">
        <v>33</v>
      </c>
      <c r="G172" s="51">
        <f>G173+G185+G197</f>
        <v>3294.9</v>
      </c>
      <c r="H172" s="20">
        <v>-200</v>
      </c>
      <c r="I172" s="62">
        <f>G172+H172</f>
        <v>3094.9</v>
      </c>
    </row>
    <row r="173" spans="1:9" ht="11.25" customHeight="1" x14ac:dyDescent="0.2">
      <c r="A173" s="136" t="s">
        <v>31</v>
      </c>
      <c r="B173" s="95">
        <v>650</v>
      </c>
      <c r="C173" s="137">
        <v>5</v>
      </c>
      <c r="D173" s="137">
        <v>1</v>
      </c>
      <c r="E173" s="40" t="s">
        <v>33</v>
      </c>
      <c r="F173" s="42" t="s">
        <v>33</v>
      </c>
      <c r="G173" s="51">
        <f t="shared" ref="G173:G182" si="17">G174</f>
        <v>388.9</v>
      </c>
      <c r="H173" s="20">
        <f t="shared" si="9"/>
        <v>0</v>
      </c>
      <c r="I173" s="62">
        <v>388.9</v>
      </c>
    </row>
    <row r="174" spans="1:9" ht="41.25" customHeight="1" x14ac:dyDescent="0.2">
      <c r="A174" s="138" t="s">
        <v>127</v>
      </c>
      <c r="B174" s="95">
        <v>650</v>
      </c>
      <c r="C174" s="137">
        <v>5</v>
      </c>
      <c r="D174" s="137">
        <v>1</v>
      </c>
      <c r="E174" s="40" t="s">
        <v>126</v>
      </c>
      <c r="F174" s="42" t="s">
        <v>33</v>
      </c>
      <c r="G174" s="51">
        <f t="shared" si="17"/>
        <v>388.9</v>
      </c>
      <c r="H174" s="20">
        <f t="shared" si="9"/>
        <v>0</v>
      </c>
      <c r="I174" s="62">
        <v>388.9</v>
      </c>
    </row>
    <row r="175" spans="1:9" ht="26.25" customHeight="1" x14ac:dyDescent="0.2">
      <c r="A175" s="138" t="s">
        <v>128</v>
      </c>
      <c r="B175" s="95">
        <v>650</v>
      </c>
      <c r="C175" s="137">
        <v>5</v>
      </c>
      <c r="D175" s="137">
        <v>1</v>
      </c>
      <c r="E175" s="40" t="s">
        <v>129</v>
      </c>
      <c r="F175" s="42" t="s">
        <v>33</v>
      </c>
      <c r="G175" s="51">
        <f t="shared" si="17"/>
        <v>388.9</v>
      </c>
      <c r="H175" s="20">
        <f t="shared" ref="H175:H253" si="18">I175-G175</f>
        <v>0</v>
      </c>
      <c r="I175" s="62">
        <v>388.9</v>
      </c>
    </row>
    <row r="176" spans="1:9" ht="24" customHeight="1" x14ac:dyDescent="0.2">
      <c r="A176" s="138" t="s">
        <v>59</v>
      </c>
      <c r="B176" s="95">
        <v>650</v>
      </c>
      <c r="C176" s="137">
        <v>5</v>
      </c>
      <c r="D176" s="137">
        <v>1</v>
      </c>
      <c r="E176" s="40" t="s">
        <v>130</v>
      </c>
      <c r="F176" s="42"/>
      <c r="G176" s="51">
        <f>G181+G177</f>
        <v>388.9</v>
      </c>
      <c r="H176" s="20">
        <f t="shared" si="18"/>
        <v>0</v>
      </c>
      <c r="I176" s="62">
        <v>388.9</v>
      </c>
    </row>
    <row r="177" spans="1:9" ht="24" customHeight="1" x14ac:dyDescent="0.2">
      <c r="A177" s="138" t="s">
        <v>131</v>
      </c>
      <c r="B177" s="95">
        <v>650</v>
      </c>
      <c r="C177" s="137">
        <v>5</v>
      </c>
      <c r="D177" s="137">
        <v>1</v>
      </c>
      <c r="E177" s="36" t="s">
        <v>132</v>
      </c>
      <c r="F177" s="42"/>
      <c r="G177" s="51">
        <f>G178</f>
        <v>143.9</v>
      </c>
      <c r="H177" s="20">
        <f t="shared" si="18"/>
        <v>0</v>
      </c>
      <c r="I177" s="62">
        <v>143.9</v>
      </c>
    </row>
    <row r="178" spans="1:9" ht="24" customHeight="1" x14ac:dyDescent="0.2">
      <c r="A178" s="138" t="s">
        <v>61</v>
      </c>
      <c r="B178" s="95">
        <v>650</v>
      </c>
      <c r="C178" s="137">
        <v>5</v>
      </c>
      <c r="D178" s="137">
        <v>1</v>
      </c>
      <c r="E178" s="36" t="s">
        <v>132</v>
      </c>
      <c r="F178" s="42">
        <v>600</v>
      </c>
      <c r="G178" s="51">
        <f>G179</f>
        <v>143.9</v>
      </c>
      <c r="H178" s="20">
        <f t="shared" si="18"/>
        <v>0</v>
      </c>
      <c r="I178" s="62">
        <v>143.9</v>
      </c>
    </row>
    <row r="179" spans="1:9" ht="24" customHeight="1" x14ac:dyDescent="0.2">
      <c r="A179" s="138" t="s">
        <v>60</v>
      </c>
      <c r="B179" s="95">
        <v>650</v>
      </c>
      <c r="C179" s="137">
        <v>5</v>
      </c>
      <c r="D179" s="137">
        <v>1</v>
      </c>
      <c r="E179" s="36" t="s">
        <v>132</v>
      </c>
      <c r="F179" s="42">
        <v>630</v>
      </c>
      <c r="G179" s="51">
        <v>143.9</v>
      </c>
      <c r="H179" s="20">
        <f t="shared" si="18"/>
        <v>0</v>
      </c>
      <c r="I179" s="62">
        <v>143.9</v>
      </c>
    </row>
    <row r="180" spans="1:9" ht="69.75" customHeight="1" x14ac:dyDescent="0.2">
      <c r="A180" s="138" t="s">
        <v>197</v>
      </c>
      <c r="B180" s="95">
        <v>650</v>
      </c>
      <c r="C180" s="137">
        <v>5</v>
      </c>
      <c r="D180" s="137">
        <v>1</v>
      </c>
      <c r="E180" s="36" t="s">
        <v>132</v>
      </c>
      <c r="F180" s="42">
        <v>633</v>
      </c>
      <c r="G180" s="51">
        <v>143.9</v>
      </c>
      <c r="H180" s="20">
        <f t="shared" si="18"/>
        <v>0</v>
      </c>
      <c r="I180" s="62">
        <v>143.9</v>
      </c>
    </row>
    <row r="181" spans="1:9" ht="23.25" customHeight="1" x14ac:dyDescent="0.2">
      <c r="A181" s="138" t="s">
        <v>54</v>
      </c>
      <c r="B181" s="95">
        <v>650</v>
      </c>
      <c r="C181" s="137">
        <v>5</v>
      </c>
      <c r="D181" s="137">
        <v>1</v>
      </c>
      <c r="E181" s="40" t="s">
        <v>161</v>
      </c>
      <c r="F181" s="42"/>
      <c r="G181" s="51">
        <f t="shared" si="17"/>
        <v>245</v>
      </c>
      <c r="H181" s="20">
        <f t="shared" si="18"/>
        <v>0</v>
      </c>
      <c r="I181" s="62">
        <v>245</v>
      </c>
    </row>
    <row r="182" spans="1:9" ht="22.5" customHeight="1" x14ac:dyDescent="0.2">
      <c r="A182" s="124" t="s">
        <v>76</v>
      </c>
      <c r="B182" s="95">
        <v>650</v>
      </c>
      <c r="C182" s="137">
        <v>5</v>
      </c>
      <c r="D182" s="137">
        <v>1</v>
      </c>
      <c r="E182" s="40" t="s">
        <v>161</v>
      </c>
      <c r="F182" s="42" t="s">
        <v>34</v>
      </c>
      <c r="G182" s="51">
        <f t="shared" si="17"/>
        <v>245</v>
      </c>
      <c r="H182" s="20">
        <f t="shared" si="18"/>
        <v>0</v>
      </c>
      <c r="I182" s="62">
        <v>245</v>
      </c>
    </row>
    <row r="183" spans="1:9" ht="22.5" x14ac:dyDescent="0.2">
      <c r="A183" s="124" t="s">
        <v>35</v>
      </c>
      <c r="B183" s="95">
        <v>650</v>
      </c>
      <c r="C183" s="137">
        <v>5</v>
      </c>
      <c r="D183" s="137">
        <v>1</v>
      </c>
      <c r="E183" s="40" t="s">
        <v>161</v>
      </c>
      <c r="F183" s="42" t="s">
        <v>36</v>
      </c>
      <c r="G183" s="51">
        <v>245</v>
      </c>
      <c r="H183" s="20">
        <f t="shared" si="18"/>
        <v>0</v>
      </c>
      <c r="I183" s="62">
        <v>245</v>
      </c>
    </row>
    <row r="184" spans="1:9" ht="22.5" x14ac:dyDescent="0.2">
      <c r="A184" s="124" t="s">
        <v>27</v>
      </c>
      <c r="B184" s="95">
        <v>650</v>
      </c>
      <c r="C184" s="137">
        <v>5</v>
      </c>
      <c r="D184" s="137">
        <v>1</v>
      </c>
      <c r="E184" s="40" t="s">
        <v>161</v>
      </c>
      <c r="F184" s="42">
        <v>244</v>
      </c>
      <c r="G184" s="51">
        <v>245</v>
      </c>
      <c r="H184" s="20">
        <f t="shared" si="18"/>
        <v>0</v>
      </c>
      <c r="I184" s="62">
        <v>245</v>
      </c>
    </row>
    <row r="185" spans="1:9" ht="11.25" customHeight="1" x14ac:dyDescent="0.2">
      <c r="A185" s="136" t="s">
        <v>21</v>
      </c>
      <c r="B185" s="95">
        <v>650</v>
      </c>
      <c r="C185" s="137">
        <v>5</v>
      </c>
      <c r="D185" s="137">
        <v>2</v>
      </c>
      <c r="E185" s="40" t="s">
        <v>33</v>
      </c>
      <c r="F185" s="42" t="s">
        <v>33</v>
      </c>
      <c r="G185" s="51">
        <f>G186</f>
        <v>2223</v>
      </c>
      <c r="H185" s="20">
        <f t="shared" ref="H185:H188" si="19">H186</f>
        <v>-200</v>
      </c>
      <c r="I185" s="62">
        <v>2023</v>
      </c>
    </row>
    <row r="186" spans="1:9" ht="33.75" customHeight="1" x14ac:dyDescent="0.2">
      <c r="A186" s="138" t="s">
        <v>127</v>
      </c>
      <c r="B186" s="95">
        <v>650</v>
      </c>
      <c r="C186" s="137">
        <v>5</v>
      </c>
      <c r="D186" s="137">
        <v>2</v>
      </c>
      <c r="E186" s="40" t="s">
        <v>126</v>
      </c>
      <c r="F186" s="42" t="s">
        <v>33</v>
      </c>
      <c r="G186" s="51">
        <f>G187</f>
        <v>2223</v>
      </c>
      <c r="H186" s="20">
        <f t="shared" si="19"/>
        <v>-200</v>
      </c>
      <c r="I186" s="62">
        <v>2023</v>
      </c>
    </row>
    <row r="187" spans="1:9" ht="22.5" customHeight="1" x14ac:dyDescent="0.2">
      <c r="A187" s="138" t="s">
        <v>47</v>
      </c>
      <c r="B187" s="95">
        <v>650</v>
      </c>
      <c r="C187" s="137">
        <v>5</v>
      </c>
      <c r="D187" s="137">
        <v>2</v>
      </c>
      <c r="E187" s="40" t="s">
        <v>133</v>
      </c>
      <c r="F187" s="42" t="s">
        <v>33</v>
      </c>
      <c r="G187" s="51">
        <f>G188</f>
        <v>2223</v>
      </c>
      <c r="H187" s="20">
        <f t="shared" si="19"/>
        <v>-200</v>
      </c>
      <c r="I187" s="62">
        <v>2023</v>
      </c>
    </row>
    <row r="188" spans="1:9" ht="24.75" customHeight="1" x14ac:dyDescent="0.2">
      <c r="A188" s="138" t="s">
        <v>135</v>
      </c>
      <c r="B188" s="95">
        <v>650</v>
      </c>
      <c r="C188" s="137">
        <v>5</v>
      </c>
      <c r="D188" s="137">
        <v>2</v>
      </c>
      <c r="E188" s="40" t="s">
        <v>134</v>
      </c>
      <c r="F188" s="42" t="s">
        <v>33</v>
      </c>
      <c r="G188" s="51">
        <f>G189+G193</f>
        <v>2223</v>
      </c>
      <c r="H188" s="20">
        <f t="shared" si="19"/>
        <v>-200</v>
      </c>
      <c r="I188" s="62">
        <v>2023</v>
      </c>
    </row>
    <row r="189" spans="1:9" ht="58.5" customHeight="1" x14ac:dyDescent="0.2">
      <c r="A189" s="138" t="s">
        <v>136</v>
      </c>
      <c r="B189" s="95">
        <v>650</v>
      </c>
      <c r="C189" s="137">
        <v>5</v>
      </c>
      <c r="D189" s="137">
        <v>2</v>
      </c>
      <c r="E189" s="40" t="s">
        <v>180</v>
      </c>
      <c r="F189" s="42"/>
      <c r="G189" s="51">
        <f t="shared" ref="G189:I190" si="20">G190</f>
        <v>2000</v>
      </c>
      <c r="H189" s="20">
        <f t="shared" si="20"/>
        <v>-200</v>
      </c>
      <c r="I189" s="62">
        <f t="shared" si="20"/>
        <v>1800</v>
      </c>
    </row>
    <row r="190" spans="1:9" ht="22.5" customHeight="1" x14ac:dyDescent="0.2">
      <c r="A190" s="124" t="s">
        <v>76</v>
      </c>
      <c r="B190" s="95">
        <v>650</v>
      </c>
      <c r="C190" s="137">
        <v>5</v>
      </c>
      <c r="D190" s="137">
        <v>2</v>
      </c>
      <c r="E190" s="40" t="s">
        <v>180</v>
      </c>
      <c r="F190" s="42" t="s">
        <v>34</v>
      </c>
      <c r="G190" s="51">
        <f t="shared" si="20"/>
        <v>2000</v>
      </c>
      <c r="H190" s="20">
        <f t="shared" si="20"/>
        <v>-200</v>
      </c>
      <c r="I190" s="62">
        <f t="shared" si="20"/>
        <v>1800</v>
      </c>
    </row>
    <row r="191" spans="1:9" ht="22.5" x14ac:dyDescent="0.2">
      <c r="A191" s="124" t="s">
        <v>35</v>
      </c>
      <c r="B191" s="95">
        <v>650</v>
      </c>
      <c r="C191" s="137">
        <v>5</v>
      </c>
      <c r="D191" s="137">
        <v>2</v>
      </c>
      <c r="E191" s="40" t="s">
        <v>180</v>
      </c>
      <c r="F191" s="42" t="s">
        <v>36</v>
      </c>
      <c r="G191" s="51">
        <v>2000</v>
      </c>
      <c r="H191" s="20">
        <f>H192</f>
        <v>-200</v>
      </c>
      <c r="I191" s="62">
        <f>I192</f>
        <v>1800</v>
      </c>
    </row>
    <row r="192" spans="1:9" ht="22.5" x14ac:dyDescent="0.2">
      <c r="A192" s="124" t="s">
        <v>196</v>
      </c>
      <c r="B192" s="95">
        <v>650</v>
      </c>
      <c r="C192" s="137">
        <v>5</v>
      </c>
      <c r="D192" s="137">
        <v>2</v>
      </c>
      <c r="E192" s="40" t="s">
        <v>180</v>
      </c>
      <c r="F192" s="42">
        <v>243</v>
      </c>
      <c r="G192" s="51">
        <v>2000</v>
      </c>
      <c r="H192" s="20">
        <v>-200</v>
      </c>
      <c r="I192" s="62">
        <v>1800</v>
      </c>
    </row>
    <row r="193" spans="1:9" ht="59.25" customHeight="1" x14ac:dyDescent="0.2">
      <c r="A193" s="124" t="s">
        <v>137</v>
      </c>
      <c r="B193" s="95">
        <v>650</v>
      </c>
      <c r="C193" s="137">
        <v>5</v>
      </c>
      <c r="D193" s="137">
        <v>2</v>
      </c>
      <c r="E193" s="40" t="s">
        <v>181</v>
      </c>
      <c r="F193" s="42"/>
      <c r="G193" s="51">
        <f>G194</f>
        <v>223</v>
      </c>
      <c r="H193" s="20">
        <f t="shared" si="18"/>
        <v>0</v>
      </c>
      <c r="I193" s="62">
        <v>223</v>
      </c>
    </row>
    <row r="194" spans="1:9" ht="22.5" x14ac:dyDescent="0.2">
      <c r="A194" s="124" t="s">
        <v>76</v>
      </c>
      <c r="B194" s="95">
        <v>650</v>
      </c>
      <c r="C194" s="137">
        <v>5</v>
      </c>
      <c r="D194" s="137">
        <v>2</v>
      </c>
      <c r="E194" s="40" t="s">
        <v>181</v>
      </c>
      <c r="F194" s="42">
        <v>200</v>
      </c>
      <c r="G194" s="51">
        <f>G195</f>
        <v>223</v>
      </c>
      <c r="H194" s="20">
        <f t="shared" si="18"/>
        <v>0</v>
      </c>
      <c r="I194" s="62">
        <v>223</v>
      </c>
    </row>
    <row r="195" spans="1:9" ht="24" customHeight="1" x14ac:dyDescent="0.2">
      <c r="A195" s="124" t="s">
        <v>35</v>
      </c>
      <c r="B195" s="95">
        <v>650</v>
      </c>
      <c r="C195" s="137">
        <v>5</v>
      </c>
      <c r="D195" s="137">
        <v>2</v>
      </c>
      <c r="E195" s="40" t="s">
        <v>181</v>
      </c>
      <c r="F195" s="42">
        <v>240</v>
      </c>
      <c r="G195" s="51">
        <v>223</v>
      </c>
      <c r="H195" s="20">
        <f t="shared" si="18"/>
        <v>0</v>
      </c>
      <c r="I195" s="62">
        <v>223</v>
      </c>
    </row>
    <row r="196" spans="1:9" ht="24" customHeight="1" x14ac:dyDescent="0.2">
      <c r="A196" s="124" t="s">
        <v>196</v>
      </c>
      <c r="B196" s="95">
        <v>650</v>
      </c>
      <c r="C196" s="137">
        <v>5</v>
      </c>
      <c r="D196" s="137">
        <v>2</v>
      </c>
      <c r="E196" s="40" t="s">
        <v>181</v>
      </c>
      <c r="F196" s="42">
        <v>243</v>
      </c>
      <c r="G196" s="51">
        <v>223</v>
      </c>
      <c r="H196" s="20">
        <f t="shared" si="18"/>
        <v>0</v>
      </c>
      <c r="I196" s="62">
        <v>223</v>
      </c>
    </row>
    <row r="197" spans="1:9" ht="11.25" customHeight="1" x14ac:dyDescent="0.2">
      <c r="A197" s="136" t="s">
        <v>17</v>
      </c>
      <c r="B197" s="95">
        <v>650</v>
      </c>
      <c r="C197" s="137">
        <v>5</v>
      </c>
      <c r="D197" s="137">
        <v>3</v>
      </c>
      <c r="E197" s="40" t="s">
        <v>33</v>
      </c>
      <c r="F197" s="42" t="s">
        <v>33</v>
      </c>
      <c r="G197" s="51">
        <f>G198</f>
        <v>683</v>
      </c>
      <c r="H197" s="20">
        <f t="shared" si="18"/>
        <v>0</v>
      </c>
      <c r="I197" s="62">
        <v>683</v>
      </c>
    </row>
    <row r="198" spans="1:9" ht="22.5" customHeight="1" x14ac:dyDescent="0.2">
      <c r="A198" s="138" t="s">
        <v>179</v>
      </c>
      <c r="B198" s="95">
        <v>650</v>
      </c>
      <c r="C198" s="137">
        <v>5</v>
      </c>
      <c r="D198" s="137">
        <v>3</v>
      </c>
      <c r="E198" s="40" t="s">
        <v>138</v>
      </c>
      <c r="F198" s="42" t="s">
        <v>33</v>
      </c>
      <c r="G198" s="51">
        <f>G199</f>
        <v>683</v>
      </c>
      <c r="H198" s="20">
        <f t="shared" si="18"/>
        <v>0</v>
      </c>
      <c r="I198" s="62">
        <v>683</v>
      </c>
    </row>
    <row r="199" spans="1:9" ht="22.5" customHeight="1" x14ac:dyDescent="0.2">
      <c r="A199" s="124" t="s">
        <v>78</v>
      </c>
      <c r="B199" s="95">
        <v>650</v>
      </c>
      <c r="C199" s="137">
        <v>5</v>
      </c>
      <c r="D199" s="137">
        <v>3</v>
      </c>
      <c r="E199" s="40" t="s">
        <v>139</v>
      </c>
      <c r="F199" s="42"/>
      <c r="G199" s="51">
        <f>G200</f>
        <v>683</v>
      </c>
      <c r="H199" s="20">
        <f t="shared" si="18"/>
        <v>0</v>
      </c>
      <c r="I199" s="62">
        <v>683</v>
      </c>
    </row>
    <row r="200" spans="1:9" ht="22.5" customHeight="1" x14ac:dyDescent="0.2">
      <c r="A200" s="124" t="s">
        <v>54</v>
      </c>
      <c r="B200" s="95">
        <v>650</v>
      </c>
      <c r="C200" s="137">
        <v>5</v>
      </c>
      <c r="D200" s="137">
        <v>3</v>
      </c>
      <c r="E200" s="40" t="s">
        <v>140</v>
      </c>
      <c r="F200" s="42"/>
      <c r="G200" s="51">
        <f>G201</f>
        <v>683</v>
      </c>
      <c r="H200" s="20">
        <f t="shared" si="18"/>
        <v>0</v>
      </c>
      <c r="I200" s="62">
        <v>683</v>
      </c>
    </row>
    <row r="201" spans="1:9" ht="22.5" customHeight="1" x14ac:dyDescent="0.2">
      <c r="A201" s="124" t="s">
        <v>76</v>
      </c>
      <c r="B201" s="95">
        <v>650</v>
      </c>
      <c r="C201" s="137">
        <v>5</v>
      </c>
      <c r="D201" s="137">
        <v>3</v>
      </c>
      <c r="E201" s="40" t="s">
        <v>140</v>
      </c>
      <c r="F201" s="42" t="s">
        <v>34</v>
      </c>
      <c r="G201" s="51">
        <f>G202</f>
        <v>683</v>
      </c>
      <c r="H201" s="20">
        <f t="shared" si="18"/>
        <v>0</v>
      </c>
      <c r="I201" s="62">
        <v>683</v>
      </c>
    </row>
    <row r="202" spans="1:9" ht="22.5" x14ac:dyDescent="0.2">
      <c r="A202" s="124" t="s">
        <v>35</v>
      </c>
      <c r="B202" s="95">
        <v>650</v>
      </c>
      <c r="C202" s="137">
        <v>5</v>
      </c>
      <c r="D202" s="137">
        <v>3</v>
      </c>
      <c r="E202" s="40" t="s">
        <v>140</v>
      </c>
      <c r="F202" s="42" t="s">
        <v>36</v>
      </c>
      <c r="G202" s="51">
        <v>683</v>
      </c>
      <c r="H202" s="20">
        <f t="shared" si="18"/>
        <v>0</v>
      </c>
      <c r="I202" s="62">
        <v>683</v>
      </c>
    </row>
    <row r="203" spans="1:9" ht="22.5" x14ac:dyDescent="0.2">
      <c r="A203" s="124" t="s">
        <v>27</v>
      </c>
      <c r="B203" s="95">
        <v>650</v>
      </c>
      <c r="C203" s="137">
        <v>5</v>
      </c>
      <c r="D203" s="137">
        <v>3</v>
      </c>
      <c r="E203" s="40" t="s">
        <v>140</v>
      </c>
      <c r="F203" s="42">
        <v>244</v>
      </c>
      <c r="G203" s="51">
        <v>683</v>
      </c>
      <c r="H203" s="20">
        <f t="shared" ref="H203" si="21">I203-G203</f>
        <v>0</v>
      </c>
      <c r="I203" s="62">
        <v>683</v>
      </c>
    </row>
    <row r="204" spans="1:9" ht="11.25" customHeight="1" x14ac:dyDescent="0.2">
      <c r="A204" s="136" t="s">
        <v>23</v>
      </c>
      <c r="B204" s="95">
        <v>650</v>
      </c>
      <c r="C204" s="137">
        <v>8</v>
      </c>
      <c r="D204" s="137">
        <v>0</v>
      </c>
      <c r="E204" s="40" t="s">
        <v>33</v>
      </c>
      <c r="F204" s="42" t="s">
        <v>33</v>
      </c>
      <c r="G204" s="51">
        <f>G205</f>
        <v>1193.3</v>
      </c>
      <c r="H204" s="20">
        <f t="shared" si="18"/>
        <v>0</v>
      </c>
      <c r="I204" s="62">
        <v>1193.3</v>
      </c>
    </row>
    <row r="205" spans="1:9" ht="11.25" customHeight="1" x14ac:dyDescent="0.2">
      <c r="A205" s="136" t="s">
        <v>18</v>
      </c>
      <c r="B205" s="95">
        <v>650</v>
      </c>
      <c r="C205" s="137">
        <v>8</v>
      </c>
      <c r="D205" s="137">
        <v>1</v>
      </c>
      <c r="E205" s="40" t="s">
        <v>33</v>
      </c>
      <c r="F205" s="42" t="s">
        <v>33</v>
      </c>
      <c r="G205" s="51">
        <f>G206</f>
        <v>1193.3</v>
      </c>
      <c r="H205" s="20">
        <f t="shared" si="18"/>
        <v>0</v>
      </c>
      <c r="I205" s="62">
        <v>1193.3</v>
      </c>
    </row>
    <row r="206" spans="1:9" ht="22.5" customHeight="1" x14ac:dyDescent="0.2">
      <c r="A206" s="138" t="s">
        <v>142</v>
      </c>
      <c r="B206" s="95">
        <v>650</v>
      </c>
      <c r="C206" s="137">
        <v>8</v>
      </c>
      <c r="D206" s="137">
        <v>1</v>
      </c>
      <c r="E206" s="40" t="s">
        <v>141</v>
      </c>
      <c r="F206" s="42" t="s">
        <v>33</v>
      </c>
      <c r="G206" s="51">
        <f>G207+G230</f>
        <v>1193.3</v>
      </c>
      <c r="H206" s="20">
        <f t="shared" si="18"/>
        <v>0</v>
      </c>
      <c r="I206" s="62">
        <v>1193.3</v>
      </c>
    </row>
    <row r="207" spans="1:9" ht="27" customHeight="1" x14ac:dyDescent="0.2">
      <c r="A207" s="138" t="s">
        <v>144</v>
      </c>
      <c r="B207" s="95">
        <v>650</v>
      </c>
      <c r="C207" s="137">
        <v>8</v>
      </c>
      <c r="D207" s="137">
        <v>1</v>
      </c>
      <c r="E207" s="40" t="s">
        <v>143</v>
      </c>
      <c r="F207" s="42" t="s">
        <v>33</v>
      </c>
      <c r="G207" s="51">
        <f>G208+G217</f>
        <v>1175.3</v>
      </c>
      <c r="H207" s="20">
        <f t="shared" si="18"/>
        <v>0</v>
      </c>
      <c r="I207" s="62">
        <v>1175.3</v>
      </c>
    </row>
    <row r="208" spans="1:9" ht="21.75" customHeight="1" x14ac:dyDescent="0.2">
      <c r="A208" s="138" t="s">
        <v>57</v>
      </c>
      <c r="B208" s="95">
        <v>650</v>
      </c>
      <c r="C208" s="137">
        <v>8</v>
      </c>
      <c r="D208" s="137">
        <v>1</v>
      </c>
      <c r="E208" s="40" t="s">
        <v>145</v>
      </c>
      <c r="F208" s="42"/>
      <c r="G208" s="51">
        <f>G209</f>
        <v>1041.0999999999999</v>
      </c>
      <c r="H208" s="20">
        <f t="shared" si="18"/>
        <v>0</v>
      </c>
      <c r="I208" s="62">
        <v>1041.0999999999999</v>
      </c>
    </row>
    <row r="209" spans="1:9" ht="27.75" customHeight="1" x14ac:dyDescent="0.2">
      <c r="A209" s="138" t="s">
        <v>147</v>
      </c>
      <c r="B209" s="95">
        <v>650</v>
      </c>
      <c r="C209" s="137">
        <v>8</v>
      </c>
      <c r="D209" s="137">
        <v>1</v>
      </c>
      <c r="E209" s="40" t="s">
        <v>146</v>
      </c>
      <c r="F209" s="42" t="s">
        <v>33</v>
      </c>
      <c r="G209" s="51">
        <f>G210+G214</f>
        <v>1041.0999999999999</v>
      </c>
      <c r="H209" s="20">
        <f t="shared" si="18"/>
        <v>0</v>
      </c>
      <c r="I209" s="62">
        <v>1041.0999999999999</v>
      </c>
    </row>
    <row r="210" spans="1:9" ht="45.75" customHeight="1" x14ac:dyDescent="0.2">
      <c r="A210" s="124" t="s">
        <v>37</v>
      </c>
      <c r="B210" s="95">
        <v>650</v>
      </c>
      <c r="C210" s="137">
        <v>8</v>
      </c>
      <c r="D210" s="137">
        <v>1</v>
      </c>
      <c r="E210" s="40" t="s">
        <v>146</v>
      </c>
      <c r="F210" s="42" t="s">
        <v>38</v>
      </c>
      <c r="G210" s="51">
        <f>G211</f>
        <v>954.3</v>
      </c>
      <c r="H210" s="20">
        <f t="shared" si="18"/>
        <v>0</v>
      </c>
      <c r="I210" s="62">
        <v>954.3</v>
      </c>
    </row>
    <row r="211" spans="1:9" ht="19.5" customHeight="1" x14ac:dyDescent="0.2">
      <c r="A211" s="124" t="s">
        <v>39</v>
      </c>
      <c r="B211" s="95">
        <v>650</v>
      </c>
      <c r="C211" s="137">
        <v>8</v>
      </c>
      <c r="D211" s="137">
        <v>1</v>
      </c>
      <c r="E211" s="40" t="s">
        <v>146</v>
      </c>
      <c r="F211" s="42" t="s">
        <v>40</v>
      </c>
      <c r="G211" s="51">
        <v>954.3</v>
      </c>
      <c r="H211" s="20">
        <f t="shared" si="18"/>
        <v>0</v>
      </c>
      <c r="I211" s="62">
        <v>954.3</v>
      </c>
    </row>
    <row r="212" spans="1:9" ht="19.5" customHeight="1" x14ac:dyDescent="0.2">
      <c r="A212" s="124" t="s">
        <v>67</v>
      </c>
      <c r="B212" s="95">
        <v>650</v>
      </c>
      <c r="C212" s="137">
        <v>8</v>
      </c>
      <c r="D212" s="137">
        <v>1</v>
      </c>
      <c r="E212" s="40" t="s">
        <v>146</v>
      </c>
      <c r="F212" s="42">
        <v>111</v>
      </c>
      <c r="G212" s="51">
        <v>743.2</v>
      </c>
      <c r="H212" s="20">
        <f t="shared" si="18"/>
        <v>0</v>
      </c>
      <c r="I212" s="51">
        <v>743.2</v>
      </c>
    </row>
    <row r="213" spans="1:9" ht="36.75" customHeight="1" x14ac:dyDescent="0.2">
      <c r="A213" s="124" t="s">
        <v>68</v>
      </c>
      <c r="B213" s="95">
        <v>650</v>
      </c>
      <c r="C213" s="137">
        <v>8</v>
      </c>
      <c r="D213" s="137">
        <v>1</v>
      </c>
      <c r="E213" s="40" t="s">
        <v>146</v>
      </c>
      <c r="F213" s="42">
        <v>119</v>
      </c>
      <c r="G213" s="51">
        <v>211.1</v>
      </c>
      <c r="H213" s="20">
        <f t="shared" si="18"/>
        <v>0</v>
      </c>
      <c r="I213" s="51">
        <v>211.1</v>
      </c>
    </row>
    <row r="214" spans="1:9" ht="30" customHeight="1" x14ac:dyDescent="0.2">
      <c r="A214" s="124" t="s">
        <v>76</v>
      </c>
      <c r="B214" s="95">
        <v>650</v>
      </c>
      <c r="C214" s="137">
        <v>8</v>
      </c>
      <c r="D214" s="137">
        <v>1</v>
      </c>
      <c r="E214" s="40" t="s">
        <v>146</v>
      </c>
      <c r="F214" s="42" t="s">
        <v>34</v>
      </c>
      <c r="G214" s="51">
        <f>G215</f>
        <v>86.8</v>
      </c>
      <c r="H214" s="20">
        <f t="shared" si="18"/>
        <v>0</v>
      </c>
      <c r="I214" s="62">
        <v>86.8</v>
      </c>
    </row>
    <row r="215" spans="1:9" ht="30" customHeight="1" x14ac:dyDescent="0.2">
      <c r="A215" s="124" t="s">
        <v>35</v>
      </c>
      <c r="B215" s="95">
        <v>650</v>
      </c>
      <c r="C215" s="137">
        <v>8</v>
      </c>
      <c r="D215" s="137">
        <v>1</v>
      </c>
      <c r="E215" s="40" t="s">
        <v>146</v>
      </c>
      <c r="F215" s="42" t="s">
        <v>36</v>
      </c>
      <c r="G215" s="51">
        <v>86.8</v>
      </c>
      <c r="H215" s="20">
        <f t="shared" si="18"/>
        <v>0</v>
      </c>
      <c r="I215" s="62">
        <v>86.8</v>
      </c>
    </row>
    <row r="216" spans="1:9" ht="30" customHeight="1" x14ac:dyDescent="0.2">
      <c r="A216" s="124" t="s">
        <v>27</v>
      </c>
      <c r="B216" s="95">
        <v>650</v>
      </c>
      <c r="C216" s="137">
        <v>8</v>
      </c>
      <c r="D216" s="137">
        <v>1</v>
      </c>
      <c r="E216" s="40" t="s">
        <v>146</v>
      </c>
      <c r="F216" s="42">
        <v>244</v>
      </c>
      <c r="G216" s="51">
        <v>86.8</v>
      </c>
      <c r="H216" s="20">
        <f t="shared" ref="H216" si="22">I216-G216</f>
        <v>0</v>
      </c>
      <c r="I216" s="62">
        <v>86.8</v>
      </c>
    </row>
    <row r="217" spans="1:9" ht="19.5" customHeight="1" x14ac:dyDescent="0.2">
      <c r="A217" s="124" t="s">
        <v>148</v>
      </c>
      <c r="B217" s="95">
        <v>650</v>
      </c>
      <c r="C217" s="137">
        <v>8</v>
      </c>
      <c r="D217" s="137">
        <v>1</v>
      </c>
      <c r="E217" s="40" t="s">
        <v>149</v>
      </c>
      <c r="F217" s="42"/>
      <c r="G217" s="51">
        <f>G218</f>
        <v>134.19999999999999</v>
      </c>
      <c r="H217" s="20">
        <f t="shared" si="18"/>
        <v>-134.19999999999999</v>
      </c>
      <c r="I217" s="62">
        <v>0</v>
      </c>
    </row>
    <row r="218" spans="1:9" ht="30" customHeight="1" x14ac:dyDescent="0.2">
      <c r="A218" s="124" t="s">
        <v>151</v>
      </c>
      <c r="B218" s="95">
        <v>650</v>
      </c>
      <c r="C218" s="137">
        <v>8</v>
      </c>
      <c r="D218" s="137">
        <v>1</v>
      </c>
      <c r="E218" s="37" t="s">
        <v>150</v>
      </c>
      <c r="F218" s="42"/>
      <c r="G218" s="51">
        <f>G219</f>
        <v>134.19999999999999</v>
      </c>
      <c r="H218" s="20">
        <f t="shared" si="18"/>
        <v>-134.19999999999999</v>
      </c>
      <c r="I218" s="62">
        <v>0</v>
      </c>
    </row>
    <row r="219" spans="1:9" ht="22.5" customHeight="1" x14ac:dyDescent="0.2">
      <c r="A219" s="124" t="s">
        <v>76</v>
      </c>
      <c r="B219" s="95">
        <v>650</v>
      </c>
      <c r="C219" s="137">
        <v>8</v>
      </c>
      <c r="D219" s="137">
        <v>1</v>
      </c>
      <c r="E219" s="37" t="s">
        <v>150</v>
      </c>
      <c r="F219" s="42" t="s">
        <v>34</v>
      </c>
      <c r="G219" s="51">
        <f>G220</f>
        <v>134.19999999999999</v>
      </c>
      <c r="H219" s="20">
        <f t="shared" si="18"/>
        <v>-134.19999999999999</v>
      </c>
      <c r="I219" s="62">
        <v>0</v>
      </c>
    </row>
    <row r="220" spans="1:9" ht="22.5" x14ac:dyDescent="0.2">
      <c r="A220" s="124" t="s">
        <v>35</v>
      </c>
      <c r="B220" s="95">
        <v>650</v>
      </c>
      <c r="C220" s="137">
        <v>8</v>
      </c>
      <c r="D220" s="137">
        <v>1</v>
      </c>
      <c r="E220" s="37" t="s">
        <v>150</v>
      </c>
      <c r="F220" s="42" t="s">
        <v>36</v>
      </c>
      <c r="G220" s="51">
        <v>134.19999999999999</v>
      </c>
      <c r="H220" s="20">
        <f t="shared" si="18"/>
        <v>-134.19999999999999</v>
      </c>
      <c r="I220" s="62">
        <v>0</v>
      </c>
    </row>
    <row r="221" spans="1:9" ht="22.5" x14ac:dyDescent="0.2">
      <c r="A221" s="124" t="s">
        <v>27</v>
      </c>
      <c r="B221" s="95">
        <v>650</v>
      </c>
      <c r="C221" s="137">
        <v>8</v>
      </c>
      <c r="D221" s="137">
        <v>1</v>
      </c>
      <c r="E221" s="37" t="s">
        <v>150</v>
      </c>
      <c r="F221" s="42">
        <v>244</v>
      </c>
      <c r="G221" s="51">
        <v>134.19999999999999</v>
      </c>
      <c r="H221" s="20">
        <f t="shared" ref="H221" si="23">I221-G221</f>
        <v>-134.19999999999999</v>
      </c>
      <c r="I221" s="62">
        <v>0</v>
      </c>
    </row>
    <row r="222" spans="1:9" ht="22.5" x14ac:dyDescent="0.2">
      <c r="A222" s="124" t="s">
        <v>199</v>
      </c>
      <c r="B222" s="95">
        <v>650</v>
      </c>
      <c r="C222" s="137">
        <v>8</v>
      </c>
      <c r="D222" s="137">
        <v>1</v>
      </c>
      <c r="E222" s="56" t="s">
        <v>194</v>
      </c>
      <c r="F222" s="42"/>
      <c r="G222" s="51">
        <v>0</v>
      </c>
      <c r="H222" s="20">
        <f t="shared" si="18"/>
        <v>127.49</v>
      </c>
      <c r="I222" s="62">
        <v>127.49</v>
      </c>
    </row>
    <row r="223" spans="1:9" ht="22.5" x14ac:dyDescent="0.2">
      <c r="A223" s="124" t="s">
        <v>76</v>
      </c>
      <c r="B223" s="95">
        <v>650</v>
      </c>
      <c r="C223" s="137">
        <v>8</v>
      </c>
      <c r="D223" s="137">
        <v>1</v>
      </c>
      <c r="E223" s="56" t="s">
        <v>194</v>
      </c>
      <c r="F223" s="42">
        <v>200</v>
      </c>
      <c r="G223" s="51">
        <v>0</v>
      </c>
      <c r="H223" s="20">
        <f t="shared" si="18"/>
        <v>127.49</v>
      </c>
      <c r="I223" s="62">
        <v>127.49</v>
      </c>
    </row>
    <row r="224" spans="1:9" ht="22.5" x14ac:dyDescent="0.2">
      <c r="A224" s="124" t="s">
        <v>35</v>
      </c>
      <c r="B224" s="95">
        <v>650</v>
      </c>
      <c r="C224" s="137">
        <v>8</v>
      </c>
      <c r="D224" s="137">
        <v>1</v>
      </c>
      <c r="E224" s="56" t="s">
        <v>194</v>
      </c>
      <c r="F224" s="42">
        <v>240</v>
      </c>
      <c r="G224" s="51">
        <v>0</v>
      </c>
      <c r="H224" s="20">
        <f t="shared" si="18"/>
        <v>127.49</v>
      </c>
      <c r="I224" s="62">
        <v>127.49</v>
      </c>
    </row>
    <row r="225" spans="1:9" ht="22.5" x14ac:dyDescent="0.2">
      <c r="A225" s="124" t="s">
        <v>27</v>
      </c>
      <c r="B225" s="95">
        <v>650</v>
      </c>
      <c r="C225" s="137">
        <v>8</v>
      </c>
      <c r="D225" s="137">
        <v>1</v>
      </c>
      <c r="E225" s="56" t="s">
        <v>194</v>
      </c>
      <c r="F225" s="42">
        <v>244</v>
      </c>
      <c r="G225" s="51">
        <v>0</v>
      </c>
      <c r="H225" s="20">
        <f t="shared" ref="H225" si="24">I225-G225</f>
        <v>127.49</v>
      </c>
      <c r="I225" s="62">
        <v>127.49</v>
      </c>
    </row>
    <row r="226" spans="1:9" ht="33.75" x14ac:dyDescent="0.2">
      <c r="A226" s="124" t="s">
        <v>200</v>
      </c>
      <c r="B226" s="95">
        <v>650</v>
      </c>
      <c r="C226" s="137">
        <v>8</v>
      </c>
      <c r="D226" s="137">
        <v>1</v>
      </c>
      <c r="E226" s="56" t="s">
        <v>195</v>
      </c>
      <c r="F226" s="42"/>
      <c r="G226" s="51">
        <v>0</v>
      </c>
      <c r="H226" s="20">
        <f t="shared" si="18"/>
        <v>6.71</v>
      </c>
      <c r="I226" s="62">
        <v>6.71</v>
      </c>
    </row>
    <row r="227" spans="1:9" ht="22.5" x14ac:dyDescent="0.2">
      <c r="A227" s="124" t="s">
        <v>76</v>
      </c>
      <c r="B227" s="95">
        <v>650</v>
      </c>
      <c r="C227" s="137">
        <v>8</v>
      </c>
      <c r="D227" s="137">
        <v>1</v>
      </c>
      <c r="E227" s="56" t="s">
        <v>195</v>
      </c>
      <c r="F227" s="42">
        <v>200</v>
      </c>
      <c r="G227" s="51">
        <v>0</v>
      </c>
      <c r="H227" s="20">
        <f t="shared" si="18"/>
        <v>6.71</v>
      </c>
      <c r="I227" s="62">
        <v>6.71</v>
      </c>
    </row>
    <row r="228" spans="1:9" ht="22.5" x14ac:dyDescent="0.2">
      <c r="A228" s="124" t="s">
        <v>35</v>
      </c>
      <c r="B228" s="95">
        <v>650</v>
      </c>
      <c r="C228" s="137">
        <v>8</v>
      </c>
      <c r="D228" s="137">
        <v>1</v>
      </c>
      <c r="E228" s="56" t="s">
        <v>195</v>
      </c>
      <c r="F228" s="42">
        <v>240</v>
      </c>
      <c r="G228" s="51">
        <v>0</v>
      </c>
      <c r="H228" s="20">
        <f t="shared" si="18"/>
        <v>6.71</v>
      </c>
      <c r="I228" s="62">
        <v>6.71</v>
      </c>
    </row>
    <row r="229" spans="1:9" ht="22.5" x14ac:dyDescent="0.2">
      <c r="A229" s="124" t="s">
        <v>27</v>
      </c>
      <c r="B229" s="95">
        <v>650</v>
      </c>
      <c r="C229" s="137">
        <v>8</v>
      </c>
      <c r="D229" s="137">
        <v>1</v>
      </c>
      <c r="E229" s="56" t="s">
        <v>195</v>
      </c>
      <c r="F229" s="42">
        <v>244</v>
      </c>
      <c r="G229" s="51">
        <v>0</v>
      </c>
      <c r="H229" s="20">
        <f t="shared" ref="H229" si="25">I229-G229</f>
        <v>6.71</v>
      </c>
      <c r="I229" s="62">
        <v>6.71</v>
      </c>
    </row>
    <row r="230" spans="1:9" ht="11.25" customHeight="1" x14ac:dyDescent="0.2">
      <c r="A230" s="138" t="s">
        <v>58</v>
      </c>
      <c r="B230" s="95">
        <v>650</v>
      </c>
      <c r="C230" s="137">
        <v>8</v>
      </c>
      <c r="D230" s="137">
        <v>1</v>
      </c>
      <c r="E230" s="40" t="s">
        <v>153</v>
      </c>
      <c r="F230" s="42" t="s">
        <v>33</v>
      </c>
      <c r="G230" s="51">
        <f>G231</f>
        <v>18</v>
      </c>
      <c r="H230" s="20">
        <f t="shared" si="18"/>
        <v>0</v>
      </c>
      <c r="I230" s="62">
        <v>18</v>
      </c>
    </row>
    <row r="231" spans="1:9" ht="26.25" customHeight="1" x14ac:dyDescent="0.2">
      <c r="A231" s="138" t="s">
        <v>154</v>
      </c>
      <c r="B231" s="95">
        <v>650</v>
      </c>
      <c r="C231" s="137">
        <v>8</v>
      </c>
      <c r="D231" s="137">
        <v>1</v>
      </c>
      <c r="E231" s="40" t="s">
        <v>155</v>
      </c>
      <c r="F231" s="42" t="s">
        <v>33</v>
      </c>
      <c r="G231" s="51">
        <f>G232</f>
        <v>18</v>
      </c>
      <c r="H231" s="20">
        <f t="shared" si="18"/>
        <v>0</v>
      </c>
      <c r="I231" s="62">
        <v>18</v>
      </c>
    </row>
    <row r="232" spans="1:9" ht="22.5" customHeight="1" x14ac:dyDescent="0.2">
      <c r="A232" s="124" t="s">
        <v>147</v>
      </c>
      <c r="B232" s="95">
        <v>650</v>
      </c>
      <c r="C232" s="137">
        <v>8</v>
      </c>
      <c r="D232" s="137">
        <v>1</v>
      </c>
      <c r="E232" s="37" t="s">
        <v>152</v>
      </c>
      <c r="F232" s="42"/>
      <c r="G232" s="51">
        <f>G233</f>
        <v>18</v>
      </c>
      <c r="H232" s="20">
        <f t="shared" si="18"/>
        <v>0</v>
      </c>
      <c r="I232" s="62">
        <v>18</v>
      </c>
    </row>
    <row r="233" spans="1:9" ht="26.25" customHeight="1" x14ac:dyDescent="0.2">
      <c r="A233" s="124" t="s">
        <v>76</v>
      </c>
      <c r="B233" s="95">
        <v>650</v>
      </c>
      <c r="C233" s="137">
        <v>8</v>
      </c>
      <c r="D233" s="137">
        <v>1</v>
      </c>
      <c r="E233" s="37" t="s">
        <v>152</v>
      </c>
      <c r="F233" s="42">
        <v>200</v>
      </c>
      <c r="G233" s="51">
        <f>G234</f>
        <v>18</v>
      </c>
      <c r="H233" s="20">
        <f t="shared" si="18"/>
        <v>0</v>
      </c>
      <c r="I233" s="62">
        <v>18</v>
      </c>
    </row>
    <row r="234" spans="1:9" ht="26.25" customHeight="1" x14ac:dyDescent="0.2">
      <c r="A234" s="124" t="s">
        <v>35</v>
      </c>
      <c r="B234" s="95">
        <v>650</v>
      </c>
      <c r="C234" s="137">
        <v>8</v>
      </c>
      <c r="D234" s="137">
        <v>1</v>
      </c>
      <c r="E234" s="37" t="s">
        <v>152</v>
      </c>
      <c r="F234" s="42">
        <v>240</v>
      </c>
      <c r="G234" s="51">
        <v>18</v>
      </c>
      <c r="H234" s="20">
        <f t="shared" si="18"/>
        <v>0</v>
      </c>
      <c r="I234" s="62">
        <v>18</v>
      </c>
    </row>
    <row r="235" spans="1:9" ht="26.25" customHeight="1" x14ac:dyDescent="0.2">
      <c r="A235" s="124" t="s">
        <v>27</v>
      </c>
      <c r="B235" s="95">
        <v>650</v>
      </c>
      <c r="C235" s="137">
        <v>8</v>
      </c>
      <c r="D235" s="137">
        <v>1</v>
      </c>
      <c r="E235" s="37" t="s">
        <v>152</v>
      </c>
      <c r="F235" s="42">
        <v>244</v>
      </c>
      <c r="G235" s="51">
        <v>18</v>
      </c>
      <c r="H235" s="20">
        <f t="shared" ref="H235" si="26">I235-G235</f>
        <v>0</v>
      </c>
      <c r="I235" s="62">
        <v>18</v>
      </c>
    </row>
    <row r="236" spans="1:9" ht="11.25" customHeight="1" x14ac:dyDescent="0.2">
      <c r="A236" s="136" t="s">
        <v>24</v>
      </c>
      <c r="B236" s="95">
        <v>650</v>
      </c>
      <c r="C236" s="137">
        <v>11</v>
      </c>
      <c r="D236" s="137">
        <v>0</v>
      </c>
      <c r="E236" s="40" t="s">
        <v>33</v>
      </c>
      <c r="F236" s="42" t="s">
        <v>33</v>
      </c>
      <c r="G236" s="51">
        <f>G237</f>
        <v>6933.1</v>
      </c>
      <c r="H236" s="20">
        <f t="shared" si="18"/>
        <v>0</v>
      </c>
      <c r="I236" s="62">
        <v>6933.1</v>
      </c>
    </row>
    <row r="237" spans="1:9" ht="11.25" customHeight="1" x14ac:dyDescent="0.2">
      <c r="A237" s="136" t="s">
        <v>19</v>
      </c>
      <c r="B237" s="95">
        <v>650</v>
      </c>
      <c r="C237" s="137">
        <v>11</v>
      </c>
      <c r="D237" s="137">
        <v>1</v>
      </c>
      <c r="E237" s="40" t="s">
        <v>33</v>
      </c>
      <c r="F237" s="42" t="s">
        <v>33</v>
      </c>
      <c r="G237" s="51">
        <f>G238</f>
        <v>6933.1</v>
      </c>
      <c r="H237" s="20">
        <f t="shared" si="18"/>
        <v>0</v>
      </c>
      <c r="I237" s="62">
        <v>6933.1</v>
      </c>
    </row>
    <row r="238" spans="1:9" ht="39" customHeight="1" x14ac:dyDescent="0.2">
      <c r="A238" s="138" t="s">
        <v>142</v>
      </c>
      <c r="B238" s="95">
        <v>650</v>
      </c>
      <c r="C238" s="137">
        <v>11</v>
      </c>
      <c r="D238" s="137">
        <v>1</v>
      </c>
      <c r="E238" s="40" t="s">
        <v>141</v>
      </c>
      <c r="F238" s="42" t="s">
        <v>33</v>
      </c>
      <c r="G238" s="51">
        <f>G239</f>
        <v>6933.1</v>
      </c>
      <c r="H238" s="20">
        <f t="shared" si="18"/>
        <v>0</v>
      </c>
      <c r="I238" s="62">
        <v>6933.1</v>
      </c>
    </row>
    <row r="239" spans="1:9" ht="16.5" customHeight="1" x14ac:dyDescent="0.2">
      <c r="A239" s="138" t="s">
        <v>156</v>
      </c>
      <c r="B239" s="95">
        <v>650</v>
      </c>
      <c r="C239" s="137">
        <v>11</v>
      </c>
      <c r="D239" s="137">
        <v>1</v>
      </c>
      <c r="E239" s="40" t="s">
        <v>158</v>
      </c>
      <c r="F239" s="42" t="s">
        <v>33</v>
      </c>
      <c r="G239" s="51">
        <f>G240</f>
        <v>6933.1</v>
      </c>
      <c r="H239" s="20">
        <f t="shared" si="18"/>
        <v>0</v>
      </c>
      <c r="I239" s="62">
        <v>6933.1</v>
      </c>
    </row>
    <row r="240" spans="1:9" ht="31.5" customHeight="1" x14ac:dyDescent="0.2">
      <c r="A240" s="138" t="s">
        <v>157</v>
      </c>
      <c r="B240" s="95">
        <v>650</v>
      </c>
      <c r="C240" s="137">
        <v>11</v>
      </c>
      <c r="D240" s="137">
        <v>1</v>
      </c>
      <c r="E240" s="40" t="s">
        <v>159</v>
      </c>
      <c r="F240" s="42"/>
      <c r="G240" s="51">
        <f>G241</f>
        <v>6933.1</v>
      </c>
      <c r="H240" s="20">
        <f t="shared" si="18"/>
        <v>0</v>
      </c>
      <c r="I240" s="62">
        <v>6933.1</v>
      </c>
    </row>
    <row r="241" spans="1:9" ht="32.25" customHeight="1" x14ac:dyDescent="0.2">
      <c r="A241" s="138" t="s">
        <v>52</v>
      </c>
      <c r="B241" s="95">
        <v>650</v>
      </c>
      <c r="C241" s="137">
        <v>11</v>
      </c>
      <c r="D241" s="137">
        <v>1</v>
      </c>
      <c r="E241" s="40" t="s">
        <v>160</v>
      </c>
      <c r="F241" s="42" t="s">
        <v>33</v>
      </c>
      <c r="G241" s="51">
        <f>G242+G247+G250</f>
        <v>6933.1</v>
      </c>
      <c r="H241" s="20">
        <f t="shared" si="18"/>
        <v>0</v>
      </c>
      <c r="I241" s="62">
        <v>6933.1</v>
      </c>
    </row>
    <row r="242" spans="1:9" ht="45" customHeight="1" x14ac:dyDescent="0.2">
      <c r="A242" s="124" t="s">
        <v>37</v>
      </c>
      <c r="B242" s="95">
        <v>650</v>
      </c>
      <c r="C242" s="137">
        <v>11</v>
      </c>
      <c r="D242" s="137">
        <v>1</v>
      </c>
      <c r="E242" s="40" t="s">
        <v>160</v>
      </c>
      <c r="F242" s="42" t="s">
        <v>38</v>
      </c>
      <c r="G242" s="51">
        <f>G243</f>
        <v>6157.9</v>
      </c>
      <c r="H242" s="20">
        <f t="shared" si="18"/>
        <v>0</v>
      </c>
      <c r="I242" s="62">
        <v>6157.9</v>
      </c>
    </row>
    <row r="243" spans="1:9" x14ac:dyDescent="0.2">
      <c r="A243" s="124" t="s">
        <v>39</v>
      </c>
      <c r="B243" s="95">
        <v>650</v>
      </c>
      <c r="C243" s="137">
        <v>11</v>
      </c>
      <c r="D243" s="137">
        <v>1</v>
      </c>
      <c r="E243" s="40" t="s">
        <v>160</v>
      </c>
      <c r="F243" s="42" t="s">
        <v>40</v>
      </c>
      <c r="G243" s="51">
        <v>6157.9</v>
      </c>
      <c r="H243" s="20">
        <f t="shared" si="18"/>
        <v>0</v>
      </c>
      <c r="I243" s="62">
        <v>6157.9</v>
      </c>
    </row>
    <row r="244" spans="1:9" x14ac:dyDescent="0.2">
      <c r="A244" s="124" t="s">
        <v>67</v>
      </c>
      <c r="B244" s="95">
        <v>650</v>
      </c>
      <c r="C244" s="137">
        <v>11</v>
      </c>
      <c r="D244" s="137">
        <v>1</v>
      </c>
      <c r="E244" s="40" t="s">
        <v>160</v>
      </c>
      <c r="F244" s="42">
        <v>111</v>
      </c>
      <c r="G244" s="51">
        <v>4609</v>
      </c>
      <c r="H244" s="20">
        <f t="shared" si="18"/>
        <v>0</v>
      </c>
      <c r="I244" s="51">
        <v>4609</v>
      </c>
    </row>
    <row r="245" spans="1:9" ht="22.5" x14ac:dyDescent="0.2">
      <c r="A245" s="124" t="s">
        <v>29</v>
      </c>
      <c r="B245" s="95">
        <v>650</v>
      </c>
      <c r="C245" s="137">
        <v>11</v>
      </c>
      <c r="D245" s="137">
        <v>1</v>
      </c>
      <c r="E245" s="40" t="s">
        <v>160</v>
      </c>
      <c r="F245" s="42">
        <v>112</v>
      </c>
      <c r="G245" s="51">
        <v>160</v>
      </c>
      <c r="H245" s="20">
        <f t="shared" si="18"/>
        <v>0</v>
      </c>
      <c r="I245" s="51">
        <v>160</v>
      </c>
    </row>
    <row r="246" spans="1:9" ht="33.75" x14ac:dyDescent="0.2">
      <c r="A246" s="124" t="s">
        <v>68</v>
      </c>
      <c r="B246" s="95">
        <v>650</v>
      </c>
      <c r="C246" s="137">
        <v>11</v>
      </c>
      <c r="D246" s="137">
        <v>1</v>
      </c>
      <c r="E246" s="40" t="s">
        <v>160</v>
      </c>
      <c r="F246" s="42">
        <v>119</v>
      </c>
      <c r="G246" s="51">
        <v>1388.9</v>
      </c>
      <c r="H246" s="20">
        <f t="shared" si="18"/>
        <v>0</v>
      </c>
      <c r="I246" s="51">
        <v>1388.9</v>
      </c>
    </row>
    <row r="247" spans="1:9" ht="22.5" customHeight="1" x14ac:dyDescent="0.2">
      <c r="A247" s="124" t="s">
        <v>76</v>
      </c>
      <c r="B247" s="95">
        <v>650</v>
      </c>
      <c r="C247" s="137">
        <v>11</v>
      </c>
      <c r="D247" s="137">
        <v>1</v>
      </c>
      <c r="E247" s="40" t="s">
        <v>160</v>
      </c>
      <c r="F247" s="42" t="s">
        <v>34</v>
      </c>
      <c r="G247" s="51">
        <f>G248</f>
        <v>757.6</v>
      </c>
      <c r="H247" s="20">
        <f t="shared" si="18"/>
        <v>-4.3500000000000227</v>
      </c>
      <c r="I247" s="62">
        <v>753.25</v>
      </c>
    </row>
    <row r="248" spans="1:9" ht="22.5" x14ac:dyDescent="0.2">
      <c r="A248" s="124" t="s">
        <v>35</v>
      </c>
      <c r="B248" s="95">
        <v>650</v>
      </c>
      <c r="C248" s="137">
        <v>11</v>
      </c>
      <c r="D248" s="137">
        <v>1</v>
      </c>
      <c r="E248" s="40" t="s">
        <v>160</v>
      </c>
      <c r="F248" s="42" t="s">
        <v>36</v>
      </c>
      <c r="G248" s="51">
        <v>757.6</v>
      </c>
      <c r="H248" s="20">
        <f t="shared" si="18"/>
        <v>-4.3500000000000227</v>
      </c>
      <c r="I248" s="62">
        <v>753.25</v>
      </c>
    </row>
    <row r="249" spans="1:9" ht="22.5" x14ac:dyDescent="0.2">
      <c r="A249" s="124" t="s">
        <v>27</v>
      </c>
      <c r="B249" s="95">
        <v>650</v>
      </c>
      <c r="C249" s="137">
        <v>11</v>
      </c>
      <c r="D249" s="137">
        <v>1</v>
      </c>
      <c r="E249" s="40" t="s">
        <v>160</v>
      </c>
      <c r="F249" s="42">
        <v>244</v>
      </c>
      <c r="G249" s="51">
        <v>757.6</v>
      </c>
      <c r="H249" s="20">
        <f t="shared" ref="H249" si="27">I249-G249</f>
        <v>-4.3500000000000227</v>
      </c>
      <c r="I249" s="62">
        <v>753.25</v>
      </c>
    </row>
    <row r="250" spans="1:9" ht="11.25" customHeight="1" x14ac:dyDescent="0.2">
      <c r="A250" s="124" t="s">
        <v>43</v>
      </c>
      <c r="B250" s="95">
        <v>650</v>
      </c>
      <c r="C250" s="137">
        <v>11</v>
      </c>
      <c r="D250" s="137">
        <v>1</v>
      </c>
      <c r="E250" s="40" t="s">
        <v>160</v>
      </c>
      <c r="F250" s="42" t="s">
        <v>44</v>
      </c>
      <c r="G250" s="51">
        <f>G251</f>
        <v>17.600000000000001</v>
      </c>
      <c r="H250" s="20">
        <f t="shared" si="18"/>
        <v>4.3499999999999979</v>
      </c>
      <c r="I250" s="62">
        <v>21.95</v>
      </c>
    </row>
    <row r="251" spans="1:9" x14ac:dyDescent="0.2">
      <c r="A251" s="124" t="s">
        <v>45</v>
      </c>
      <c r="B251" s="95">
        <v>650</v>
      </c>
      <c r="C251" s="137">
        <v>11</v>
      </c>
      <c r="D251" s="137">
        <v>1</v>
      </c>
      <c r="E251" s="40" t="s">
        <v>160</v>
      </c>
      <c r="F251" s="42" t="s">
        <v>46</v>
      </c>
      <c r="G251" s="51">
        <v>17.600000000000001</v>
      </c>
      <c r="H251" s="20">
        <f t="shared" si="18"/>
        <v>4.3499999999999979</v>
      </c>
      <c r="I251" s="62">
        <v>21.95</v>
      </c>
    </row>
    <row r="252" spans="1:9" x14ac:dyDescent="0.2">
      <c r="A252" s="124" t="s">
        <v>69</v>
      </c>
      <c r="B252" s="95">
        <v>650</v>
      </c>
      <c r="C252" s="137">
        <v>11</v>
      </c>
      <c r="D252" s="137">
        <v>1</v>
      </c>
      <c r="E252" s="40" t="s">
        <v>160</v>
      </c>
      <c r="F252" s="42">
        <v>851</v>
      </c>
      <c r="G252" s="51">
        <v>16</v>
      </c>
      <c r="H252" s="20">
        <f t="shared" si="18"/>
        <v>0</v>
      </c>
      <c r="I252" s="62">
        <v>16</v>
      </c>
    </row>
    <row r="253" spans="1:9" x14ac:dyDescent="0.2">
      <c r="A253" s="124" t="s">
        <v>80</v>
      </c>
      <c r="B253" s="95">
        <v>650</v>
      </c>
      <c r="C253" s="137">
        <v>11</v>
      </c>
      <c r="D253" s="137">
        <v>1</v>
      </c>
      <c r="E253" s="40" t="s">
        <v>160</v>
      </c>
      <c r="F253" s="42">
        <v>853</v>
      </c>
      <c r="G253" s="51">
        <v>1.6</v>
      </c>
      <c r="H253" s="20">
        <f t="shared" si="18"/>
        <v>4.3499999999999996</v>
      </c>
      <c r="I253" s="62">
        <v>5.95</v>
      </c>
    </row>
    <row r="254" spans="1:9" ht="10.5" customHeight="1" x14ac:dyDescent="0.2">
      <c r="A254" s="143"/>
      <c r="B254" s="143"/>
      <c r="C254" s="144"/>
      <c r="D254" s="144"/>
      <c r="E254" s="145"/>
      <c r="F254" s="146" t="s">
        <v>71</v>
      </c>
      <c r="G254" s="131">
        <f>G236+G204+G172+G138+G103+G90+G8</f>
        <v>33052.22</v>
      </c>
      <c r="H254" s="131">
        <f t="shared" ref="H254:I254" si="28">H236+H204+H172+H138+H103+H90+H8</f>
        <v>-200</v>
      </c>
      <c r="I254" s="131">
        <f t="shared" si="28"/>
        <v>32852.210000000006</v>
      </c>
    </row>
    <row r="255" spans="1:9" ht="15.75" customHeight="1" x14ac:dyDescent="0.2">
      <c r="G255" s="27"/>
      <c r="H255" s="47"/>
      <c r="I255" s="47"/>
    </row>
    <row r="256" spans="1:9" x14ac:dyDescent="0.2">
      <c r="G256" s="28"/>
      <c r="I256" s="47"/>
    </row>
    <row r="257" spans="1:9" x14ac:dyDescent="0.2">
      <c r="I257" s="127"/>
    </row>
    <row r="258" spans="1:9" s="41" customFormat="1" x14ac:dyDescent="0.2">
      <c r="A258" s="2"/>
      <c r="B258" s="2"/>
      <c r="C258" s="47"/>
      <c r="D258" s="47"/>
      <c r="E258" s="4"/>
      <c r="F258" s="48"/>
      <c r="G258" s="28"/>
      <c r="H258" s="48"/>
      <c r="I258" s="129"/>
    </row>
    <row r="261" spans="1:9" x14ac:dyDescent="0.2">
      <c r="G261" s="125"/>
      <c r="I261" s="129"/>
    </row>
  </sheetData>
  <autoFilter ref="A7:G255"/>
  <mergeCells count="4">
    <mergeCell ref="F3:G3"/>
    <mergeCell ref="H3:I3"/>
    <mergeCell ref="A4:I4"/>
    <mergeCell ref="H1:I1"/>
  </mergeCells>
  <pageMargins left="0" right="0" top="0" bottom="0" header="0" footer="0"/>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E7" sqref="E7"/>
    </sheetView>
  </sheetViews>
  <sheetFormatPr defaultRowHeight="15" x14ac:dyDescent="0.25"/>
  <cols>
    <col min="1" max="1" width="54.7109375" customWidth="1"/>
    <col min="2" max="2" width="18.7109375" customWidth="1"/>
    <col min="4" max="4" width="13" customWidth="1"/>
  </cols>
  <sheetData>
    <row r="1" spans="1:4" ht="75" customHeight="1" x14ac:dyDescent="0.25">
      <c r="C1" s="151" t="s">
        <v>315</v>
      </c>
      <c r="D1" s="151"/>
    </row>
    <row r="2" spans="1:4" x14ac:dyDescent="0.25">
      <c r="C2" s="88"/>
      <c r="D2" s="88"/>
    </row>
    <row r="3" spans="1:4" ht="78.75" customHeight="1" x14ac:dyDescent="0.25">
      <c r="C3" s="151" t="s">
        <v>304</v>
      </c>
      <c r="D3" s="151"/>
    </row>
    <row r="5" spans="1:4" ht="15" customHeight="1" x14ac:dyDescent="0.25">
      <c r="A5" s="155" t="s">
        <v>305</v>
      </c>
      <c r="B5" s="155"/>
      <c r="C5" s="155"/>
      <c r="D5" s="155"/>
    </row>
    <row r="6" spans="1:4" x14ac:dyDescent="0.25">
      <c r="A6" s="48"/>
      <c r="D6" s="97" t="s">
        <v>293</v>
      </c>
    </row>
    <row r="7" spans="1:4" ht="56.25" x14ac:dyDescent="0.25">
      <c r="A7" s="72" t="s">
        <v>0</v>
      </c>
      <c r="B7" s="46" t="s">
        <v>193</v>
      </c>
      <c r="C7" s="52" t="s">
        <v>191</v>
      </c>
      <c r="D7" s="46" t="s">
        <v>192</v>
      </c>
    </row>
    <row r="8" spans="1:4" ht="22.5" customHeight="1" x14ac:dyDescent="0.25">
      <c r="A8" s="107" t="s">
        <v>32</v>
      </c>
      <c r="B8" s="105">
        <f>SUM(B9:B14)</f>
        <v>2969.81</v>
      </c>
      <c r="C8" s="122">
        <v>-200</v>
      </c>
      <c r="D8" s="122">
        <f>B8+C8</f>
        <v>2769.81</v>
      </c>
    </row>
    <row r="9" spans="1:4" x14ac:dyDescent="0.25">
      <c r="A9" s="153" t="s">
        <v>294</v>
      </c>
      <c r="B9" s="154">
        <v>127.49</v>
      </c>
      <c r="C9" s="154">
        <v>0</v>
      </c>
      <c r="D9" s="154">
        <v>127.5</v>
      </c>
    </row>
    <row r="10" spans="1:4" x14ac:dyDescent="0.25">
      <c r="A10" s="153"/>
      <c r="B10" s="154"/>
      <c r="C10" s="154"/>
      <c r="D10" s="154"/>
    </row>
    <row r="11" spans="1:4" ht="8.25" customHeight="1" x14ac:dyDescent="0.25">
      <c r="A11" s="153"/>
      <c r="B11" s="154"/>
      <c r="C11" s="154"/>
      <c r="D11" s="154"/>
    </row>
    <row r="12" spans="1:4" ht="18.75" customHeight="1" x14ac:dyDescent="0.25">
      <c r="A12" s="123" t="s">
        <v>295</v>
      </c>
      <c r="B12" s="106">
        <v>12</v>
      </c>
      <c r="C12" s="104">
        <v>0</v>
      </c>
      <c r="D12" s="104">
        <v>12</v>
      </c>
    </row>
    <row r="13" spans="1:4" ht="50.25" customHeight="1" x14ac:dyDescent="0.25">
      <c r="A13" s="124" t="s">
        <v>296</v>
      </c>
      <c r="B13" s="106">
        <v>2000</v>
      </c>
      <c r="C13" s="104">
        <v>-200</v>
      </c>
      <c r="D13" s="104">
        <v>1800</v>
      </c>
    </row>
    <row r="14" spans="1:4" ht="56.25" customHeight="1" x14ac:dyDescent="0.25">
      <c r="A14" s="124" t="s">
        <v>297</v>
      </c>
      <c r="B14" s="106">
        <v>830.32</v>
      </c>
      <c r="C14" s="104">
        <v>0</v>
      </c>
      <c r="D14" s="106">
        <v>830.32</v>
      </c>
    </row>
    <row r="15" spans="1:4" x14ac:dyDescent="0.25">
      <c r="A15" s="107" t="s">
        <v>298</v>
      </c>
      <c r="B15" s="105">
        <f>B16</f>
        <v>6424</v>
      </c>
      <c r="C15" s="122">
        <v>0</v>
      </c>
      <c r="D15" s="105">
        <f>D16</f>
        <v>6424</v>
      </c>
    </row>
    <row r="16" spans="1:4" ht="18.75" customHeight="1" x14ac:dyDescent="0.25">
      <c r="A16" s="123" t="s">
        <v>299</v>
      </c>
      <c r="B16" s="106">
        <v>6424</v>
      </c>
      <c r="C16" s="104">
        <v>0</v>
      </c>
      <c r="D16" s="106">
        <v>6424</v>
      </c>
    </row>
    <row r="17" spans="1:4" x14ac:dyDescent="0.25">
      <c r="A17" s="107" t="s">
        <v>300</v>
      </c>
      <c r="B17" s="105">
        <f>B18+B19</f>
        <v>507.5</v>
      </c>
      <c r="C17" s="122">
        <v>0</v>
      </c>
      <c r="D17" s="105">
        <f>D18+D19</f>
        <v>507.5</v>
      </c>
    </row>
    <row r="18" spans="1:4" ht="22.5" x14ac:dyDescent="0.25">
      <c r="A18" s="123" t="s">
        <v>301</v>
      </c>
      <c r="B18" s="106">
        <v>435.5</v>
      </c>
      <c r="C18" s="104">
        <v>0</v>
      </c>
      <c r="D18" s="106">
        <v>435.5</v>
      </c>
    </row>
    <row r="19" spans="1:4" ht="78.75" x14ac:dyDescent="0.25">
      <c r="A19" s="123" t="s">
        <v>302</v>
      </c>
      <c r="B19" s="106">
        <v>72</v>
      </c>
      <c r="C19" s="104">
        <v>0</v>
      </c>
      <c r="D19" s="106">
        <v>72</v>
      </c>
    </row>
    <row r="20" spans="1:4" x14ac:dyDescent="0.25">
      <c r="A20" s="107" t="s">
        <v>303</v>
      </c>
      <c r="B20" s="105">
        <f>B17+B15+B8</f>
        <v>9901.31</v>
      </c>
      <c r="C20" s="122">
        <v>-200</v>
      </c>
      <c r="D20" s="105">
        <f>D17+D15+D8</f>
        <v>9701.31</v>
      </c>
    </row>
  </sheetData>
  <mergeCells count="7">
    <mergeCell ref="A9:A11"/>
    <mergeCell ref="B9:B11"/>
    <mergeCell ref="C1:D1"/>
    <mergeCell ref="C3:D3"/>
    <mergeCell ref="A5:D5"/>
    <mergeCell ref="C9:C11"/>
    <mergeCell ref="D9:D11"/>
  </mergeCells>
  <pageMargins left="0.7" right="0.7" top="0.75" bottom="0.75" header="0.3" footer="0.3"/>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L7" sqref="L7"/>
    </sheetView>
  </sheetViews>
  <sheetFormatPr defaultRowHeight="15" x14ac:dyDescent="0.25"/>
  <cols>
    <col min="2" max="2" width="21.5703125" customWidth="1"/>
    <col min="3" max="3" width="37" customWidth="1"/>
    <col min="5" max="5" width="11.85546875" customWidth="1"/>
    <col min="6" max="6" width="10.42578125" style="88" customWidth="1"/>
    <col min="7" max="7" width="15.28515625" style="88" customWidth="1"/>
  </cols>
  <sheetData>
    <row r="1" spans="1:7" ht="42" customHeight="1" x14ac:dyDescent="0.25">
      <c r="F1" s="151" t="s">
        <v>316</v>
      </c>
      <c r="G1" s="151"/>
    </row>
    <row r="3" spans="1:7" ht="59.25" customHeight="1" x14ac:dyDescent="0.25">
      <c r="A3" s="48"/>
      <c r="B3" s="48"/>
      <c r="C3" s="48"/>
      <c r="F3" s="151" t="s">
        <v>306</v>
      </c>
      <c r="G3" s="151"/>
    </row>
    <row r="4" spans="1:7" x14ac:dyDescent="0.25">
      <c r="A4" s="48"/>
      <c r="B4" s="48"/>
      <c r="C4" s="48"/>
      <c r="D4" s="48"/>
      <c r="E4" s="48"/>
    </row>
    <row r="5" spans="1:7" ht="15" customHeight="1" x14ac:dyDescent="0.25">
      <c r="A5" s="157" t="s">
        <v>206</v>
      </c>
      <c r="B5" s="157"/>
      <c r="C5" s="157"/>
      <c r="D5" s="157"/>
      <c r="E5" s="157"/>
      <c r="F5" s="157"/>
      <c r="G5" s="157"/>
    </row>
    <row r="6" spans="1:7" x14ac:dyDescent="0.25">
      <c r="A6" s="48"/>
      <c r="B6" s="48"/>
      <c r="C6" s="48"/>
      <c r="F6" s="158" t="s">
        <v>207</v>
      </c>
      <c r="G6" s="158"/>
    </row>
    <row r="7" spans="1:7" ht="63" customHeight="1" x14ac:dyDescent="0.25">
      <c r="A7" s="78" t="s">
        <v>208</v>
      </c>
      <c r="B7" s="79" t="s">
        <v>209</v>
      </c>
      <c r="C7" s="79" t="s">
        <v>210</v>
      </c>
      <c r="D7" s="159" t="s">
        <v>193</v>
      </c>
      <c r="E7" s="159"/>
      <c r="F7" s="52" t="s">
        <v>191</v>
      </c>
      <c r="G7" s="46" t="s">
        <v>192</v>
      </c>
    </row>
    <row r="8" spans="1:7" x14ac:dyDescent="0.25">
      <c r="A8" s="80">
        <v>1</v>
      </c>
      <c r="B8" s="80">
        <v>2</v>
      </c>
      <c r="C8" s="80">
        <v>3</v>
      </c>
      <c r="D8" s="160">
        <v>4</v>
      </c>
      <c r="E8" s="160"/>
      <c r="F8" s="89"/>
      <c r="G8" s="89"/>
    </row>
    <row r="9" spans="1:7" ht="30" customHeight="1" x14ac:dyDescent="0.25">
      <c r="A9" s="81">
        <v>650</v>
      </c>
      <c r="B9" s="82" t="s">
        <v>211</v>
      </c>
      <c r="C9" s="83" t="s">
        <v>212</v>
      </c>
      <c r="D9" s="159"/>
      <c r="E9" s="159"/>
      <c r="F9" s="101"/>
      <c r="G9" s="101"/>
    </row>
    <row r="10" spans="1:7" ht="27.75" customHeight="1" x14ac:dyDescent="0.25">
      <c r="A10" s="84" t="s">
        <v>213</v>
      </c>
      <c r="B10" s="80" t="s">
        <v>214</v>
      </c>
      <c r="C10" s="83" t="s">
        <v>215</v>
      </c>
      <c r="D10" s="156">
        <f>D11+D12</f>
        <v>2072</v>
      </c>
      <c r="E10" s="156"/>
      <c r="F10" s="91">
        <f>F11-F12</f>
        <v>0</v>
      </c>
      <c r="G10" s="91">
        <f>G12-G11</f>
        <v>2072</v>
      </c>
    </row>
    <row r="11" spans="1:7" ht="27" customHeight="1" x14ac:dyDescent="0.25">
      <c r="A11" s="80">
        <v>650</v>
      </c>
      <c r="B11" s="80" t="s">
        <v>216</v>
      </c>
      <c r="C11" s="85" t="s">
        <v>217</v>
      </c>
      <c r="D11" s="154">
        <v>0</v>
      </c>
      <c r="E11" s="154"/>
      <c r="F11" s="102">
        <v>367.3</v>
      </c>
      <c r="G11" s="102">
        <v>367.3</v>
      </c>
    </row>
    <row r="12" spans="1:7" ht="33.75" customHeight="1" x14ac:dyDescent="0.25">
      <c r="A12" s="80">
        <v>650</v>
      </c>
      <c r="B12" s="80" t="s">
        <v>218</v>
      </c>
      <c r="C12" s="86" t="s">
        <v>219</v>
      </c>
      <c r="D12" s="154">
        <v>2072</v>
      </c>
      <c r="E12" s="154"/>
      <c r="F12" s="103">
        <v>367.3</v>
      </c>
      <c r="G12" s="103">
        <f>F12+D12</f>
        <v>2439.3000000000002</v>
      </c>
    </row>
    <row r="13" spans="1:7" ht="23.25" customHeight="1" x14ac:dyDescent="0.25">
      <c r="A13" s="80"/>
      <c r="B13" s="80"/>
      <c r="C13" s="87" t="s">
        <v>220</v>
      </c>
      <c r="D13" s="156">
        <f>D10</f>
        <v>2072</v>
      </c>
      <c r="E13" s="156"/>
      <c r="F13" s="91">
        <f>F10</f>
        <v>0</v>
      </c>
      <c r="G13" s="90">
        <f>G10</f>
        <v>2072</v>
      </c>
    </row>
  </sheetData>
  <mergeCells count="11">
    <mergeCell ref="D10:E10"/>
    <mergeCell ref="D11:E11"/>
    <mergeCell ref="D12:E12"/>
    <mergeCell ref="D13:E13"/>
    <mergeCell ref="F1:G1"/>
    <mergeCell ref="A5:G5"/>
    <mergeCell ref="F3:G3"/>
    <mergeCell ref="F6:G6"/>
    <mergeCell ref="D7:E7"/>
    <mergeCell ref="D8:E8"/>
    <mergeCell ref="D9:E9"/>
  </mergeCells>
  <pageMargins left="0.7" right="0.7"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tabSelected="1" workbookViewId="0">
      <selection activeCell="I9" sqref="I9"/>
    </sheetView>
  </sheetViews>
  <sheetFormatPr defaultRowHeight="15" x14ac:dyDescent="0.25"/>
  <cols>
    <col min="2" max="2" width="60.42578125" customWidth="1"/>
    <col min="3" max="3" width="18.140625" customWidth="1"/>
    <col min="4" max="4" width="13.28515625" customWidth="1"/>
    <col min="5" max="5" width="17.5703125" customWidth="1"/>
  </cols>
  <sheetData>
    <row r="1" spans="1:5" ht="57.75" customHeight="1" x14ac:dyDescent="0.25">
      <c r="D1" s="151" t="s">
        <v>317</v>
      </c>
      <c r="E1" s="151"/>
    </row>
    <row r="2" spans="1:5" x14ac:dyDescent="0.25">
      <c r="D2" s="88"/>
      <c r="E2" s="88"/>
    </row>
    <row r="3" spans="1:5" ht="51.75" customHeight="1" x14ac:dyDescent="0.25">
      <c r="D3" s="151" t="s">
        <v>228</v>
      </c>
      <c r="E3" s="151"/>
    </row>
    <row r="5" spans="1:5" ht="35.25" customHeight="1" x14ac:dyDescent="0.25">
      <c r="A5" s="161" t="s">
        <v>221</v>
      </c>
      <c r="B5" s="161"/>
      <c r="C5" s="161"/>
      <c r="D5" s="161"/>
      <c r="E5" s="161"/>
    </row>
    <row r="6" spans="1:5" x14ac:dyDescent="0.25">
      <c r="A6" s="48"/>
      <c r="B6" s="48"/>
      <c r="E6" s="97" t="s">
        <v>207</v>
      </c>
    </row>
    <row r="7" spans="1:5" ht="56.25" x14ac:dyDescent="0.25">
      <c r="A7" s="94" t="s">
        <v>222</v>
      </c>
      <c r="B7" s="98" t="s">
        <v>223</v>
      </c>
      <c r="C7" s="46" t="s">
        <v>193</v>
      </c>
      <c r="D7" s="52" t="s">
        <v>191</v>
      </c>
      <c r="E7" s="46" t="s">
        <v>192</v>
      </c>
    </row>
    <row r="8" spans="1:5" ht="53.25" customHeight="1" x14ac:dyDescent="0.25">
      <c r="A8" s="94">
        <v>1</v>
      </c>
      <c r="B8" s="85" t="s">
        <v>224</v>
      </c>
      <c r="C8" s="92">
        <v>20.3</v>
      </c>
      <c r="D8" s="104">
        <v>0</v>
      </c>
      <c r="E8" s="104">
        <f>C8</f>
        <v>20.3</v>
      </c>
    </row>
    <row r="9" spans="1:5" ht="193.5" customHeight="1" x14ac:dyDescent="0.25">
      <c r="A9" s="94">
        <v>2</v>
      </c>
      <c r="B9" s="85" t="s">
        <v>225</v>
      </c>
      <c r="C9" s="92">
        <v>7.2</v>
      </c>
      <c r="D9" s="104">
        <v>0</v>
      </c>
      <c r="E9" s="104">
        <f>C9</f>
        <v>7.2</v>
      </c>
    </row>
    <row r="10" spans="1:5" ht="60" customHeight="1" x14ac:dyDescent="0.25">
      <c r="A10" s="94">
        <v>3</v>
      </c>
      <c r="B10" s="85" t="s">
        <v>226</v>
      </c>
      <c r="C10" s="62">
        <v>0.6</v>
      </c>
      <c r="D10" s="104">
        <v>0</v>
      </c>
      <c r="E10" s="104">
        <f>C10</f>
        <v>0.6</v>
      </c>
    </row>
    <row r="11" spans="1:5" ht="69.75" customHeight="1" x14ac:dyDescent="0.25">
      <c r="A11" s="94">
        <v>4</v>
      </c>
      <c r="B11" s="85" t="s">
        <v>229</v>
      </c>
      <c r="C11" s="62">
        <v>0</v>
      </c>
      <c r="D11" s="104">
        <v>25.7</v>
      </c>
      <c r="E11" s="104">
        <v>25.7</v>
      </c>
    </row>
    <row r="12" spans="1:5" ht="69.75" customHeight="1" x14ac:dyDescent="0.25">
      <c r="A12" s="96">
        <v>5</v>
      </c>
      <c r="B12" s="85" t="s">
        <v>229</v>
      </c>
      <c r="C12" s="62">
        <v>0</v>
      </c>
      <c r="D12" s="104">
        <v>830.3</v>
      </c>
      <c r="E12" s="104">
        <v>830.3</v>
      </c>
    </row>
    <row r="13" spans="1:5" x14ac:dyDescent="0.25">
      <c r="A13" s="93"/>
      <c r="B13" s="99" t="s">
        <v>227</v>
      </c>
      <c r="C13" s="100">
        <f t="shared" ref="C13:D13" si="0">SUM(C8:C12)</f>
        <v>28.1</v>
      </c>
      <c r="D13" s="100">
        <f t="shared" si="0"/>
        <v>856</v>
      </c>
      <c r="E13" s="100">
        <f>SUM(E8:E12)</f>
        <v>884.09999999999991</v>
      </c>
    </row>
  </sheetData>
  <mergeCells count="3">
    <mergeCell ref="D1:E1"/>
    <mergeCell ref="D3:E3"/>
    <mergeCell ref="A5:E5"/>
  </mergeCell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доходы</vt:lpstr>
      <vt:lpstr>расходы 2019</vt:lpstr>
      <vt:lpstr>программы 2019</vt:lpstr>
      <vt:lpstr>разделы 2019 </vt:lpstr>
      <vt:lpstr>расходы по структуре. 2019 </vt:lpstr>
      <vt:lpstr>трансферы</vt:lpstr>
      <vt:lpstr>дефицит</vt:lpstr>
      <vt:lpstr>полномочия</vt:lpstr>
    </vt:vector>
  </TitlesOfParts>
  <Company>Адм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Ved_Economist</cp:lastModifiedBy>
  <cp:lastPrinted>2019-04-01T10:57:06Z</cp:lastPrinted>
  <dcterms:created xsi:type="dcterms:W3CDTF">2013-11-27T09:07:44Z</dcterms:created>
  <dcterms:modified xsi:type="dcterms:W3CDTF">2019-04-01T10:57:13Z</dcterms:modified>
</cp:coreProperties>
</file>