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4235" windowHeight="7425" tabRatio="996" activeTab="5"/>
  </bookViews>
  <sheets>
    <sheet name="доходы 2016" sheetId="4" r:id="rId1"/>
    <sheet name="расходы 2016" sheetId="2" r:id="rId2"/>
    <sheet name="программы 2016" sheetId="27" r:id="rId3"/>
    <sheet name="разделы 2016" sheetId="23" r:id="rId4"/>
    <sheet name="расходы по структуре" sheetId="26" r:id="rId5"/>
    <sheet name="дефицит" sheetId="19" r:id="rId6"/>
  </sheets>
  <definedNames>
    <definedName name="_xlnm._FilterDatabase" localSheetId="2" hidden="1">'программы 2016'!$A$6:$D$226</definedName>
    <definedName name="_xlnm._FilterDatabase" localSheetId="1" hidden="1">'расходы 2016'!$A$5:$H$254</definedName>
    <definedName name="_xlnm._FilterDatabase" localSheetId="4" hidden="1">'расходы по структуре'!$A$6:$F$321</definedName>
    <definedName name="_xlnm.Print_Area" localSheetId="0">'доходы 2016'!$A$1:$E$31</definedName>
    <definedName name="_xlnm.Print_Area" localSheetId="3">'разделы 2016'!$A$1:$F$30</definedName>
  </definedNames>
  <calcPr calcId="144525"/>
  <fileRecoveryPr autoRecover="0"/>
</workbook>
</file>

<file path=xl/calcChain.xml><?xml version="1.0" encoding="utf-8"?>
<calcChain xmlns="http://schemas.openxmlformats.org/spreadsheetml/2006/main">
  <c r="G41" i="26" l="1"/>
  <c r="H41" i="26"/>
  <c r="F41" i="26"/>
  <c r="H53" i="26"/>
  <c r="G52" i="26"/>
  <c r="G51" i="26" s="1"/>
  <c r="G50" i="26" s="1"/>
  <c r="G49" i="26" s="1"/>
  <c r="G48" i="26" s="1"/>
  <c r="H52" i="26"/>
  <c r="H51" i="26" s="1"/>
  <c r="H50" i="26" s="1"/>
  <c r="H49" i="26" s="1"/>
  <c r="H48" i="26" s="1"/>
  <c r="F52" i="26"/>
  <c r="F51" i="26" s="1"/>
  <c r="F50" i="26" s="1"/>
  <c r="F49" i="26" s="1"/>
  <c r="F48" i="26" s="1"/>
  <c r="G45" i="2"/>
  <c r="F32" i="2"/>
  <c r="H44" i="2"/>
  <c r="G43" i="2"/>
  <c r="G42" i="2" s="1"/>
  <c r="G41" i="2" s="1"/>
  <c r="G40" i="2" s="1"/>
  <c r="G39" i="2" s="1"/>
  <c r="H43" i="2"/>
  <c r="H42" i="2" s="1"/>
  <c r="H41" i="2" s="1"/>
  <c r="H40" i="2" s="1"/>
  <c r="H39" i="2" s="1"/>
  <c r="F43" i="2"/>
  <c r="F42" i="2"/>
  <c r="F41" i="2"/>
  <c r="F40" i="2"/>
  <c r="F39" i="2" s="1"/>
  <c r="D6" i="4" l="1"/>
  <c r="E6" i="4"/>
  <c r="C6" i="4"/>
  <c r="D21" i="4"/>
  <c r="E21" i="4"/>
  <c r="C21" i="4"/>
  <c r="D17" i="4"/>
  <c r="E17" i="4"/>
  <c r="C17" i="4"/>
  <c r="F9" i="19" l="1"/>
  <c r="F10" i="19"/>
  <c r="F8" i="19" s="1"/>
  <c r="F11" i="19" s="1"/>
  <c r="E8" i="19"/>
  <c r="E11" i="19" s="1"/>
  <c r="G93" i="26"/>
  <c r="H93" i="26" s="1"/>
  <c r="H92" i="26" s="1"/>
  <c r="H91" i="26" s="1"/>
  <c r="E128" i="27"/>
  <c r="G79" i="2"/>
  <c r="H183" i="26"/>
  <c r="H182" i="26" s="1"/>
  <c r="G182" i="26"/>
  <c r="F182" i="26"/>
  <c r="E78" i="27"/>
  <c r="D78" i="27"/>
  <c r="F80" i="27"/>
  <c r="G147" i="2"/>
  <c r="F147" i="2"/>
  <c r="H149" i="2"/>
  <c r="G95" i="26"/>
  <c r="G94" i="26" s="1"/>
  <c r="G125" i="26"/>
  <c r="G316" i="26"/>
  <c r="G315" i="26" s="1"/>
  <c r="G36" i="26"/>
  <c r="G35" i="26" s="1"/>
  <c r="F28" i="26"/>
  <c r="F27" i="26" s="1"/>
  <c r="H29" i="26"/>
  <c r="H318" i="26"/>
  <c r="H317" i="26"/>
  <c r="H314" i="26"/>
  <c r="H313" i="26" s="1"/>
  <c r="H312" i="26" s="1"/>
  <c r="H311" i="26"/>
  <c r="H310" i="26"/>
  <c r="H300" i="26"/>
  <c r="H299" i="26" s="1"/>
  <c r="H298" i="26" s="1"/>
  <c r="H297" i="26"/>
  <c r="H296" i="26"/>
  <c r="H295" i="26"/>
  <c r="H289" i="26"/>
  <c r="H288" i="26" s="1"/>
  <c r="H287" i="26" s="1"/>
  <c r="H286" i="26" s="1"/>
  <c r="H285" i="26"/>
  <c r="H284" i="26" s="1"/>
  <c r="H283" i="26" s="1"/>
  <c r="H282" i="26" s="1"/>
  <c r="H281" i="26"/>
  <c r="H280" i="26" s="1"/>
  <c r="H279" i="26" s="1"/>
  <c r="H278" i="26"/>
  <c r="H277" i="26"/>
  <c r="H276" i="26"/>
  <c r="H267" i="26"/>
  <c r="H266" i="26" s="1"/>
  <c r="H265" i="26" s="1"/>
  <c r="H264" i="26" s="1"/>
  <c r="H263" i="26" s="1"/>
  <c r="H262" i="26"/>
  <c r="H261" i="26" s="1"/>
  <c r="H260" i="26" s="1"/>
  <c r="H259" i="26" s="1"/>
  <c r="H258" i="26" s="1"/>
  <c r="H257" i="26"/>
  <c r="H256" i="26" s="1"/>
  <c r="H255" i="26" s="1"/>
  <c r="H254" i="26" s="1"/>
  <c r="H253" i="26" s="1"/>
  <c r="H252" i="26"/>
  <c r="H251" i="26" s="1"/>
  <c r="H250" i="26" s="1"/>
  <c r="H249" i="26" s="1"/>
  <c r="H248" i="26" s="1"/>
  <c r="H246" i="26"/>
  <c r="H245" i="26"/>
  <c r="H241" i="26"/>
  <c r="H240" i="26"/>
  <c r="H232" i="26"/>
  <c r="H231" i="26" s="1"/>
  <c r="H230" i="26" s="1"/>
  <c r="H229" i="26" s="1"/>
  <c r="H228" i="26" s="1"/>
  <c r="H227" i="26" s="1"/>
  <c r="H226" i="26"/>
  <c r="H225" i="26" s="1"/>
  <c r="H224" i="26" s="1"/>
  <c r="H223" i="26" s="1"/>
  <c r="H222" i="26" s="1"/>
  <c r="H221" i="26" s="1"/>
  <c r="H220" i="26"/>
  <c r="H219" i="26" s="1"/>
  <c r="H218" i="26" s="1"/>
  <c r="H217" i="26" s="1"/>
  <c r="H216" i="26"/>
  <c r="H215" i="26" s="1"/>
  <c r="H214" i="26" s="1"/>
  <c r="H213" i="26" s="1"/>
  <c r="H208" i="26"/>
  <c r="H207" i="26" s="1"/>
  <c r="H206" i="26" s="1"/>
  <c r="H205" i="26" s="1"/>
  <c r="H204" i="26"/>
  <c r="H203" i="26" s="1"/>
  <c r="H202" i="26" s="1"/>
  <c r="H196" i="26"/>
  <c r="H195" i="26" s="1"/>
  <c r="H194" i="26" s="1"/>
  <c r="H193" i="26" s="1"/>
  <c r="H192" i="26" s="1"/>
  <c r="H191" i="26" s="1"/>
  <c r="H190" i="26" s="1"/>
  <c r="H189" i="26" s="1"/>
  <c r="H188" i="26" s="1"/>
  <c r="H187" i="26"/>
  <c r="H186" i="26" s="1"/>
  <c r="H185" i="26" s="1"/>
  <c r="H184" i="26" s="1"/>
  <c r="H181" i="26"/>
  <c r="H180" i="26" s="1"/>
  <c r="H173" i="26"/>
  <c r="H172" i="26" s="1"/>
  <c r="H171" i="26" s="1"/>
  <c r="H170" i="26" s="1"/>
  <c r="H169" i="26" s="1"/>
  <c r="H168" i="26" s="1"/>
  <c r="H167" i="26"/>
  <c r="H166" i="26" s="1"/>
  <c r="H165" i="26" s="1"/>
  <c r="H164" i="26" s="1"/>
  <c r="H163" i="26" s="1"/>
  <c r="H162" i="26" s="1"/>
  <c r="H159" i="26"/>
  <c r="H158" i="26" s="1"/>
  <c r="H157" i="26" s="1"/>
  <c r="H156" i="26" s="1"/>
  <c r="H155" i="26" s="1"/>
  <c r="H154" i="26" s="1"/>
  <c r="H153" i="26" s="1"/>
  <c r="H152" i="26" s="1"/>
  <c r="H150" i="26"/>
  <c r="H149" i="26"/>
  <c r="H141" i="26"/>
  <c r="H140" i="26" s="1"/>
  <c r="H139" i="26" s="1"/>
  <c r="H138" i="26"/>
  <c r="H137" i="26" s="1"/>
  <c r="H136" i="26" s="1"/>
  <c r="H133" i="26"/>
  <c r="H132" i="26" s="1"/>
  <c r="H131" i="26" s="1"/>
  <c r="H130" i="26"/>
  <c r="H129" i="26" s="1"/>
  <c r="H128" i="26" s="1"/>
  <c r="H126" i="26"/>
  <c r="H125" i="26" s="1"/>
  <c r="H124" i="26" s="1"/>
  <c r="H123" i="26"/>
  <c r="H122" i="26" s="1"/>
  <c r="H121" i="26" s="1"/>
  <c r="H120" i="26"/>
  <c r="H119" i="26"/>
  <c r="H118" i="26"/>
  <c r="H111" i="26"/>
  <c r="H110" i="26" s="1"/>
  <c r="H109" i="26" s="1"/>
  <c r="H108" i="26" s="1"/>
  <c r="H107" i="26" s="1"/>
  <c r="H106" i="26"/>
  <c r="H105" i="26" s="1"/>
  <c r="H104" i="26" s="1"/>
  <c r="H103" i="26" s="1"/>
  <c r="H102" i="26"/>
  <c r="H101" i="26" s="1"/>
  <c r="H100" i="26" s="1"/>
  <c r="H99" i="26" s="1"/>
  <c r="H98" i="26" s="1"/>
  <c r="H97" i="26"/>
  <c r="H96" i="26"/>
  <c r="H87" i="26"/>
  <c r="H86" i="26" s="1"/>
  <c r="H85" i="26" s="1"/>
  <c r="H84" i="26" s="1"/>
  <c r="H83" i="26" s="1"/>
  <c r="H82" i="26" s="1"/>
  <c r="H81" i="26" s="1"/>
  <c r="H80" i="26"/>
  <c r="H79" i="26" s="1"/>
  <c r="H78" i="26" s="1"/>
  <c r="H77" i="26" s="1"/>
  <c r="H76" i="26" s="1"/>
  <c r="H75" i="26" s="1"/>
  <c r="H74" i="26"/>
  <c r="H73" i="26" s="1"/>
  <c r="H72" i="26" s="1"/>
  <c r="H71" i="26" s="1"/>
  <c r="H70" i="26" s="1"/>
  <c r="H69" i="26" s="1"/>
  <c r="H67" i="26"/>
  <c r="H66" i="26" s="1"/>
  <c r="H65" i="26" s="1"/>
  <c r="H64" i="26" s="1"/>
  <c r="H63" i="26" s="1"/>
  <c r="H62" i="26" s="1"/>
  <c r="H60" i="26"/>
  <c r="H59" i="26" s="1"/>
  <c r="H58" i="26" s="1"/>
  <c r="H57" i="26" s="1"/>
  <c r="H56" i="26" s="1"/>
  <c r="H55" i="26" s="1"/>
  <c r="H54" i="26" s="1"/>
  <c r="H47" i="26"/>
  <c r="H46" i="26" s="1"/>
  <c r="H45" i="26" s="1"/>
  <c r="H44" i="26" s="1"/>
  <c r="H43" i="26" s="1"/>
  <c r="H42" i="26" s="1"/>
  <c r="H40" i="26"/>
  <c r="H38" i="26" s="1"/>
  <c r="H37" i="26"/>
  <c r="H36" i="26" s="1"/>
  <c r="H35" i="26" s="1"/>
  <c r="H34" i="26"/>
  <c r="H33" i="26" s="1"/>
  <c r="H32" i="26" s="1"/>
  <c r="H31" i="26"/>
  <c r="H30" i="26"/>
  <c r="H21" i="26"/>
  <c r="H16" i="26"/>
  <c r="H15" i="26"/>
  <c r="G313" i="26"/>
  <c r="G312" i="26" s="1"/>
  <c r="G308" i="26"/>
  <c r="G307" i="26" s="1"/>
  <c r="G299" i="26"/>
  <c r="G298" i="26" s="1"/>
  <c r="G294" i="26"/>
  <c r="G293" i="26" s="1"/>
  <c r="G288" i="26"/>
  <c r="G287" i="26" s="1"/>
  <c r="G286" i="26" s="1"/>
  <c r="G284" i="26"/>
  <c r="G283" i="26" s="1"/>
  <c r="G282" i="26" s="1"/>
  <c r="G280" i="26"/>
  <c r="G279" i="26" s="1"/>
  <c r="G275" i="26"/>
  <c r="G274" i="26" s="1"/>
  <c r="G266" i="26"/>
  <c r="G265" i="26" s="1"/>
  <c r="G264" i="26" s="1"/>
  <c r="G263" i="26" s="1"/>
  <c r="G261" i="26"/>
  <c r="G260" i="26" s="1"/>
  <c r="G259" i="26" s="1"/>
  <c r="G258" i="26" s="1"/>
  <c r="G256" i="26"/>
  <c r="G255" i="26" s="1"/>
  <c r="G254" i="26" s="1"/>
  <c r="G253" i="26" s="1"/>
  <c r="G251" i="26"/>
  <c r="G250" i="26" s="1"/>
  <c r="G249" i="26" s="1"/>
  <c r="G248" i="26" s="1"/>
  <c r="G244" i="26"/>
  <c r="G243" i="26" s="1"/>
  <c r="G242" i="26" s="1"/>
  <c r="G239" i="26"/>
  <c r="G238" i="26" s="1"/>
  <c r="G237" i="26" s="1"/>
  <c r="G231" i="26"/>
  <c r="G230" i="26" s="1"/>
  <c r="G229" i="26" s="1"/>
  <c r="G228" i="26" s="1"/>
  <c r="G227" i="26" s="1"/>
  <c r="G225" i="26"/>
  <c r="G224" i="26" s="1"/>
  <c r="G223" i="26" s="1"/>
  <c r="G222" i="26" s="1"/>
  <c r="G221" i="26" s="1"/>
  <c r="G219" i="26"/>
  <c r="G218" i="26" s="1"/>
  <c r="G217" i="26" s="1"/>
  <c r="G215" i="26"/>
  <c r="G214" i="26" s="1"/>
  <c r="G213" i="26" s="1"/>
  <c r="G207" i="26"/>
  <c r="G206" i="26" s="1"/>
  <c r="G205" i="26" s="1"/>
  <c r="G203" i="26"/>
  <c r="G202" i="26" s="1"/>
  <c r="G195" i="26"/>
  <c r="G194" i="26" s="1"/>
  <c r="G193" i="26" s="1"/>
  <c r="G192" i="26" s="1"/>
  <c r="G191" i="26" s="1"/>
  <c r="G190" i="26" s="1"/>
  <c r="G189" i="26" s="1"/>
  <c r="G188" i="26" s="1"/>
  <c r="G186" i="26"/>
  <c r="G185" i="26" s="1"/>
  <c r="G184" i="26" s="1"/>
  <c r="G180" i="26"/>
  <c r="G172" i="26"/>
  <c r="G171" i="26" s="1"/>
  <c r="G170" i="26" s="1"/>
  <c r="G169" i="26" s="1"/>
  <c r="G168" i="26" s="1"/>
  <c r="G166" i="26"/>
  <c r="G165" i="26" s="1"/>
  <c r="G164" i="26" s="1"/>
  <c r="G163" i="26" s="1"/>
  <c r="G162" i="26" s="1"/>
  <c r="G158" i="26"/>
  <c r="G157" i="26" s="1"/>
  <c r="G156" i="26" s="1"/>
  <c r="G155" i="26" s="1"/>
  <c r="G154" i="26" s="1"/>
  <c r="G153" i="26" s="1"/>
  <c r="G152" i="26" s="1"/>
  <c r="G148" i="26"/>
  <c r="G147" i="26" s="1"/>
  <c r="G146" i="26" s="1"/>
  <c r="G145" i="26" s="1"/>
  <c r="G144" i="26" s="1"/>
  <c r="G143" i="26" s="1"/>
  <c r="G142" i="26" s="1"/>
  <c r="G140" i="26"/>
  <c r="G139" i="26" s="1"/>
  <c r="G137" i="26"/>
  <c r="G136" i="26" s="1"/>
  <c r="G132" i="26"/>
  <c r="G131" i="26" s="1"/>
  <c r="G129" i="26"/>
  <c r="G128" i="26" s="1"/>
  <c r="G124" i="26"/>
  <c r="G122" i="26"/>
  <c r="G121" i="26" s="1"/>
  <c r="G117" i="26"/>
  <c r="G116" i="26" s="1"/>
  <c r="G110" i="26"/>
  <c r="G109" i="26" s="1"/>
  <c r="G108" i="26" s="1"/>
  <c r="G107" i="26" s="1"/>
  <c r="G105" i="26"/>
  <c r="G104" i="26" s="1"/>
  <c r="G103" i="26" s="1"/>
  <c r="G101" i="26"/>
  <c r="G100" i="26" s="1"/>
  <c r="G99" i="26" s="1"/>
  <c r="G98" i="26" s="1"/>
  <c r="G86" i="26"/>
  <c r="G85" i="26" s="1"/>
  <c r="G84" i="26" s="1"/>
  <c r="G83" i="26" s="1"/>
  <c r="G82" i="26" s="1"/>
  <c r="G81" i="26" s="1"/>
  <c r="G79" i="26"/>
  <c r="G78" i="26" s="1"/>
  <c r="G77" i="26" s="1"/>
  <c r="G76" i="26" s="1"/>
  <c r="G75" i="26" s="1"/>
  <c r="G73" i="26"/>
  <c r="G72" i="26" s="1"/>
  <c r="G71" i="26" s="1"/>
  <c r="G70" i="26" s="1"/>
  <c r="G69" i="26" s="1"/>
  <c r="G66" i="26"/>
  <c r="G65" i="26" s="1"/>
  <c r="G64" i="26" s="1"/>
  <c r="G63" i="26" s="1"/>
  <c r="G62" i="26" s="1"/>
  <c r="G59" i="26"/>
  <c r="G58" i="26" s="1"/>
  <c r="G57" i="26" s="1"/>
  <c r="G56" i="26" s="1"/>
  <c r="G55" i="26" s="1"/>
  <c r="G54" i="26" s="1"/>
  <c r="G46" i="26"/>
  <c r="G45" i="26" s="1"/>
  <c r="G44" i="26" s="1"/>
  <c r="G43" i="26" s="1"/>
  <c r="G42" i="26" s="1"/>
  <c r="G39" i="26"/>
  <c r="G38" i="26"/>
  <c r="G33" i="26"/>
  <c r="G32" i="26" s="1"/>
  <c r="G28" i="26"/>
  <c r="G27" i="26" s="1"/>
  <c r="G14" i="26"/>
  <c r="G13" i="26" s="1"/>
  <c r="G12" i="26" s="1"/>
  <c r="G20" i="26"/>
  <c r="G19" i="26" s="1"/>
  <c r="G18" i="26" s="1"/>
  <c r="G17" i="26" s="1"/>
  <c r="H95" i="26" l="1"/>
  <c r="H94" i="26" s="1"/>
  <c r="G92" i="26"/>
  <c r="G91" i="26" s="1"/>
  <c r="G90" i="26" s="1"/>
  <c r="G89" i="26" s="1"/>
  <c r="G88" i="26" s="1"/>
  <c r="H20" i="26"/>
  <c r="H19" i="26" s="1"/>
  <c r="H18" i="26" s="1"/>
  <c r="H17" i="26" s="1"/>
  <c r="H28" i="26"/>
  <c r="H27" i="26" s="1"/>
  <c r="H26" i="26" s="1"/>
  <c r="H25" i="26" s="1"/>
  <c r="G179" i="26"/>
  <c r="G178" i="26" s="1"/>
  <c r="G177" i="26" s="1"/>
  <c r="G176" i="26" s="1"/>
  <c r="G175" i="26" s="1"/>
  <c r="G174" i="26" s="1"/>
  <c r="H179" i="26"/>
  <c r="H178" i="26" s="1"/>
  <c r="H177" i="26" s="1"/>
  <c r="H176" i="26" s="1"/>
  <c r="H175" i="26" s="1"/>
  <c r="H174" i="26" s="1"/>
  <c r="H316" i="26"/>
  <c r="H315" i="26" s="1"/>
  <c r="G26" i="26"/>
  <c r="G25" i="26" s="1"/>
  <c r="G24" i="26" s="1"/>
  <c r="G23" i="26" s="1"/>
  <c r="G22" i="26" s="1"/>
  <c r="H239" i="26"/>
  <c r="H238" i="26" s="1"/>
  <c r="H237" i="26" s="1"/>
  <c r="H14" i="26"/>
  <c r="H13" i="26" s="1"/>
  <c r="H12" i="26" s="1"/>
  <c r="H148" i="26"/>
  <c r="H147" i="26" s="1"/>
  <c r="H146" i="26" s="1"/>
  <c r="H145" i="26" s="1"/>
  <c r="H144" i="26" s="1"/>
  <c r="H143" i="26" s="1"/>
  <c r="H142" i="26" s="1"/>
  <c r="H275" i="26"/>
  <c r="H274" i="26" s="1"/>
  <c r="H273" i="26" s="1"/>
  <c r="H272" i="26" s="1"/>
  <c r="H271" i="26" s="1"/>
  <c r="H117" i="26"/>
  <c r="H116" i="26" s="1"/>
  <c r="H115" i="26" s="1"/>
  <c r="H244" i="26"/>
  <c r="H243" i="26" s="1"/>
  <c r="H242" i="26" s="1"/>
  <c r="G273" i="26"/>
  <c r="G272" i="26" s="1"/>
  <c r="G271" i="26" s="1"/>
  <c r="H212" i="26"/>
  <c r="H211" i="26" s="1"/>
  <c r="H210" i="26" s="1"/>
  <c r="H209" i="26" s="1"/>
  <c r="G115" i="26"/>
  <c r="H294" i="26"/>
  <c r="H293" i="26" s="1"/>
  <c r="H292" i="26" s="1"/>
  <c r="H291" i="26" s="1"/>
  <c r="H290" i="26" s="1"/>
  <c r="H39" i="26"/>
  <c r="H201" i="26"/>
  <c r="H200" i="26" s="1"/>
  <c r="H199" i="26" s="1"/>
  <c r="H198" i="26" s="1"/>
  <c r="G201" i="26"/>
  <c r="G200" i="26" s="1"/>
  <c r="G199" i="26" s="1"/>
  <c r="G198" i="26" s="1"/>
  <c r="G212" i="26"/>
  <c r="G211" i="26" s="1"/>
  <c r="G210" i="26" s="1"/>
  <c r="G209" i="26" s="1"/>
  <c r="H68" i="26"/>
  <c r="H127" i="26"/>
  <c r="H161" i="26"/>
  <c r="H160" i="26" s="1"/>
  <c r="G127" i="26"/>
  <c r="G135" i="26"/>
  <c r="G134" i="26" s="1"/>
  <c r="G292" i="26"/>
  <c r="G291" i="26" s="1"/>
  <c r="G290" i="26" s="1"/>
  <c r="G161" i="26"/>
  <c r="G160" i="26" s="1"/>
  <c r="G306" i="26"/>
  <c r="G305" i="26" s="1"/>
  <c r="G304" i="26" s="1"/>
  <c r="G303" i="26" s="1"/>
  <c r="G302" i="26" s="1"/>
  <c r="G301" i="26" s="1"/>
  <c r="G68" i="26"/>
  <c r="G236" i="26"/>
  <c r="G235" i="26" s="1"/>
  <c r="G234" i="26" s="1"/>
  <c r="G247" i="26"/>
  <c r="H90" i="26"/>
  <c r="H89" i="26" s="1"/>
  <c r="H88" i="26" s="1"/>
  <c r="H135" i="26"/>
  <c r="H134" i="26" s="1"/>
  <c r="G11" i="26"/>
  <c r="G10" i="26" s="1"/>
  <c r="G9" i="26" s="1"/>
  <c r="G8" i="26" s="1"/>
  <c r="H247" i="26"/>
  <c r="H236" i="26" l="1"/>
  <c r="H235" i="26" s="1"/>
  <c r="H234" i="26" s="1"/>
  <c r="H11" i="26"/>
  <c r="H10" i="26" s="1"/>
  <c r="H9" i="26" s="1"/>
  <c r="H8" i="26" s="1"/>
  <c r="H24" i="26"/>
  <c r="H23" i="26" s="1"/>
  <c r="H22" i="26" s="1"/>
  <c r="G114" i="26"/>
  <c r="G113" i="26" s="1"/>
  <c r="G112" i="26" s="1"/>
  <c r="G61" i="26" s="1"/>
  <c r="G7" i="26" s="1"/>
  <c r="H114" i="26"/>
  <c r="H113" i="26" s="1"/>
  <c r="H112" i="26" s="1"/>
  <c r="H61" i="26" s="1"/>
  <c r="H270" i="26"/>
  <c r="H269" i="26" s="1"/>
  <c r="H268" i="26" s="1"/>
  <c r="G151" i="26"/>
  <c r="H151" i="26"/>
  <c r="H233" i="26"/>
  <c r="H197" i="26" s="1"/>
  <c r="G233" i="26"/>
  <c r="G197" i="26" s="1"/>
  <c r="G270" i="26"/>
  <c r="G269" i="26" s="1"/>
  <c r="G268" i="26" s="1"/>
  <c r="H7" i="26" l="1"/>
  <c r="G319" i="26"/>
  <c r="F266" i="26" l="1"/>
  <c r="F265" i="26" s="1"/>
  <c r="F264" i="26" s="1"/>
  <c r="F263" i="26" s="1"/>
  <c r="F19" i="26"/>
  <c r="F18" i="26" s="1"/>
  <c r="F17" i="26" s="1"/>
  <c r="E196" i="27"/>
  <c r="F196" i="27" s="1"/>
  <c r="F195" i="27" s="1"/>
  <c r="F194" i="27" s="1"/>
  <c r="F193" i="27" s="1"/>
  <c r="E63" i="27"/>
  <c r="E62" i="27" s="1"/>
  <c r="E61" i="27" s="1"/>
  <c r="E60" i="27"/>
  <c r="F128" i="27"/>
  <c r="F127" i="27" s="1"/>
  <c r="E161" i="27"/>
  <c r="E158" i="27"/>
  <c r="F210" i="27"/>
  <c r="F209" i="27" s="1"/>
  <c r="F208" i="27" s="1"/>
  <c r="F207" i="27" s="1"/>
  <c r="F206" i="27"/>
  <c r="F205" i="27" s="1"/>
  <c r="F204" i="27" s="1"/>
  <c r="F203" i="27" s="1"/>
  <c r="F201" i="27"/>
  <c r="F192" i="27"/>
  <c r="F188" i="27"/>
  <c r="F187" i="27" s="1"/>
  <c r="F186" i="27" s="1"/>
  <c r="F185" i="27" s="1"/>
  <c r="F184" i="27"/>
  <c r="F183" i="27" s="1"/>
  <c r="F182" i="27" s="1"/>
  <c r="F181" i="27" s="1"/>
  <c r="F180" i="27" s="1"/>
  <c r="F179" i="27"/>
  <c r="F177" i="27"/>
  <c r="F173" i="27"/>
  <c r="F172" i="27" s="1"/>
  <c r="F171" i="27" s="1"/>
  <c r="F170" i="27"/>
  <c r="F169" i="27" s="1"/>
  <c r="F168" i="27"/>
  <c r="F165" i="27"/>
  <c r="F163" i="27"/>
  <c r="F162" i="27" s="1"/>
  <c r="F161" i="27"/>
  <c r="F160" i="27" s="1"/>
  <c r="F159" i="27" s="1"/>
  <c r="F158" i="27"/>
  <c r="F157" i="27" s="1"/>
  <c r="F156" i="27" s="1"/>
  <c r="F155" i="27"/>
  <c r="F154" i="27" s="1"/>
  <c r="F153" i="27" s="1"/>
  <c r="F152" i="27"/>
  <c r="F151" i="27" s="1"/>
  <c r="F150" i="27"/>
  <c r="F149" i="27" s="1"/>
  <c r="F148" i="27"/>
  <c r="F142" i="27"/>
  <c r="F138" i="27"/>
  <c r="F137" i="27" s="1"/>
  <c r="F136" i="27" s="1"/>
  <c r="F135" i="27" s="1"/>
  <c r="F134" i="27"/>
  <c r="F133" i="27" s="1"/>
  <c r="F132" i="27" s="1"/>
  <c r="F131" i="27" s="1"/>
  <c r="F130" i="27"/>
  <c r="F129" i="27" s="1"/>
  <c r="F123" i="27"/>
  <c r="F117" i="27"/>
  <c r="F116" i="27" s="1"/>
  <c r="F115" i="27" s="1"/>
  <c r="F114" i="27" s="1"/>
  <c r="F113" i="27" s="1"/>
  <c r="F112" i="27" s="1"/>
  <c r="F111" i="27"/>
  <c r="F106" i="27"/>
  <c r="F103" i="27"/>
  <c r="F97" i="27"/>
  <c r="F96" i="27" s="1"/>
  <c r="F95" i="27" s="1"/>
  <c r="F94" i="27" s="1"/>
  <c r="F93" i="27" s="1"/>
  <c r="F92" i="27"/>
  <c r="F91" i="27" s="1"/>
  <c r="F90" i="27" s="1"/>
  <c r="F89" i="27" s="1"/>
  <c r="F88" i="27" s="1"/>
  <c r="F87" i="27"/>
  <c r="F83" i="27"/>
  <c r="F79" i="27"/>
  <c r="F73" i="27"/>
  <c r="F72" i="27" s="1"/>
  <c r="F71" i="27" s="1"/>
  <c r="F70" i="27" s="1"/>
  <c r="F69" i="27" s="1"/>
  <c r="F68" i="27"/>
  <c r="F63" i="27"/>
  <c r="F62" i="27" s="1"/>
  <c r="F61" i="27" s="1"/>
  <c r="F60" i="27"/>
  <c r="F59" i="27" s="1"/>
  <c r="F58" i="27" s="1"/>
  <c r="F55" i="27"/>
  <c r="F54" i="27" s="1"/>
  <c r="F53" i="27" s="1"/>
  <c r="F52" i="27"/>
  <c r="F44" i="27"/>
  <c r="F43" i="27" s="1"/>
  <c r="F42" i="27"/>
  <c r="F41" i="27" s="1"/>
  <c r="F36" i="27"/>
  <c r="F34" i="27"/>
  <c r="F29" i="27"/>
  <c r="F28" i="27" s="1"/>
  <c r="F27" i="27" s="1"/>
  <c r="F26" i="27"/>
  <c r="F25" i="27" s="1"/>
  <c r="F24" i="27" s="1"/>
  <c r="F23" i="27"/>
  <c r="F22" i="27" s="1"/>
  <c r="F21" i="27"/>
  <c r="F15" i="27"/>
  <c r="F14" i="27" s="1"/>
  <c r="F13" i="27" s="1"/>
  <c r="F12" i="27"/>
  <c r="F11" i="27" s="1"/>
  <c r="F10" i="27" s="1"/>
  <c r="E209" i="27"/>
  <c r="E208" i="27" s="1"/>
  <c r="E207" i="27" s="1"/>
  <c r="E205" i="27"/>
  <c r="E204" i="27" s="1"/>
  <c r="E203" i="27" s="1"/>
  <c r="F200" i="27"/>
  <c r="F199" i="27" s="1"/>
  <c r="F198" i="27" s="1"/>
  <c r="F197" i="27" s="1"/>
  <c r="E200" i="27"/>
  <c r="E199" i="27" s="1"/>
  <c r="E198" i="27" s="1"/>
  <c r="E197" i="27" s="1"/>
  <c r="F191" i="27"/>
  <c r="F190" i="27" s="1"/>
  <c r="F189" i="27" s="1"/>
  <c r="E191" i="27"/>
  <c r="E190" i="27" s="1"/>
  <c r="E189" i="27" s="1"/>
  <c r="E187" i="27"/>
  <c r="E186" i="27" s="1"/>
  <c r="E185" i="27" s="1"/>
  <c r="E183" i="27"/>
  <c r="E182" i="27" s="1"/>
  <c r="E181" i="27" s="1"/>
  <c r="F178" i="27"/>
  <c r="E178" i="27"/>
  <c r="F176" i="27"/>
  <c r="E176" i="27"/>
  <c r="E172" i="27"/>
  <c r="E171" i="27" s="1"/>
  <c r="E169" i="27"/>
  <c r="F167" i="27"/>
  <c r="E167" i="27"/>
  <c r="F164" i="27"/>
  <c r="E164" i="27"/>
  <c r="E162" i="27"/>
  <c r="E160" i="27"/>
  <c r="E157" i="27"/>
  <c r="E156" i="27" s="1"/>
  <c r="E154" i="27"/>
  <c r="E153" i="27"/>
  <c r="E151" i="27"/>
  <c r="E149" i="27"/>
  <c r="E146" i="27" s="1"/>
  <c r="F147" i="27"/>
  <c r="E147" i="27"/>
  <c r="F141" i="27"/>
  <c r="F140" i="27" s="1"/>
  <c r="F139" i="27" s="1"/>
  <c r="E141" i="27"/>
  <c r="E140" i="27" s="1"/>
  <c r="E139" i="27" s="1"/>
  <c r="E137" i="27"/>
  <c r="E136" i="27" s="1"/>
  <c r="E135" i="27" s="1"/>
  <c r="E133" i="27"/>
  <c r="E132" i="27" s="1"/>
  <c r="E131" i="27" s="1"/>
  <c r="E129" i="27"/>
  <c r="E127" i="27"/>
  <c r="F122" i="27"/>
  <c r="F121" i="27" s="1"/>
  <c r="F120" i="27" s="1"/>
  <c r="F119" i="27" s="1"/>
  <c r="F118" i="27" s="1"/>
  <c r="E122" i="27"/>
  <c r="E121" i="27" s="1"/>
  <c r="E120" i="27" s="1"/>
  <c r="E119" i="27" s="1"/>
  <c r="E118" i="27" s="1"/>
  <c r="E116" i="27"/>
  <c r="E115" i="27" s="1"/>
  <c r="E114" i="27" s="1"/>
  <c r="E113" i="27" s="1"/>
  <c r="E112" i="27" s="1"/>
  <c r="F110" i="27"/>
  <c r="F109" i="27" s="1"/>
  <c r="F108" i="27" s="1"/>
  <c r="F107" i="27" s="1"/>
  <c r="E110" i="27"/>
  <c r="E109" i="27" s="1"/>
  <c r="E108" i="27" s="1"/>
  <c r="E107" i="27" s="1"/>
  <c r="F105" i="27"/>
  <c r="F104" i="27" s="1"/>
  <c r="E105" i="27"/>
  <c r="E104" i="27" s="1"/>
  <c r="F102" i="27"/>
  <c r="F101" i="27" s="1"/>
  <c r="E102" i="27"/>
  <c r="E101" i="27" s="1"/>
  <c r="E96" i="27"/>
  <c r="E95" i="27"/>
  <c r="E94" i="27" s="1"/>
  <c r="E93" i="27" s="1"/>
  <c r="E91" i="27"/>
  <c r="E90" i="27" s="1"/>
  <c r="E89" i="27" s="1"/>
  <c r="E88" i="27" s="1"/>
  <c r="F86" i="27"/>
  <c r="F85" i="27" s="1"/>
  <c r="F84" i="27" s="1"/>
  <c r="E86" i="27"/>
  <c r="E85" i="27"/>
  <c r="E84" i="27" s="1"/>
  <c r="F82" i="27"/>
  <c r="F81" i="27" s="1"/>
  <c r="E82" i="27"/>
  <c r="E81" i="27" s="1"/>
  <c r="E77" i="27"/>
  <c r="E72" i="27"/>
  <c r="E71" i="27" s="1"/>
  <c r="E70" i="27" s="1"/>
  <c r="E69" i="27" s="1"/>
  <c r="F67" i="27"/>
  <c r="F66" i="27" s="1"/>
  <c r="F65" i="27" s="1"/>
  <c r="F64" i="27" s="1"/>
  <c r="E67" i="27"/>
  <c r="E66" i="27" s="1"/>
  <c r="E65" i="27" s="1"/>
  <c r="E64" i="27" s="1"/>
  <c r="E59" i="27"/>
  <c r="E58" i="27" s="1"/>
  <c r="E54" i="27"/>
  <c r="E53" i="27" s="1"/>
  <c r="F51" i="27"/>
  <c r="F50" i="27" s="1"/>
  <c r="E51" i="27"/>
  <c r="E50" i="27" s="1"/>
  <c r="E45" i="27"/>
  <c r="E43" i="27"/>
  <c r="E41" i="27"/>
  <c r="F35" i="27"/>
  <c r="E35" i="27"/>
  <c r="F33" i="27"/>
  <c r="E33" i="27"/>
  <c r="E28" i="27"/>
  <c r="E27" i="27" s="1"/>
  <c r="E25" i="27"/>
  <c r="E24" i="27" s="1"/>
  <c r="E22" i="27"/>
  <c r="F20" i="27"/>
  <c r="E20" i="27"/>
  <c r="E14" i="27"/>
  <c r="E13" i="27" s="1"/>
  <c r="E11" i="27"/>
  <c r="E10" i="27" s="1"/>
  <c r="D195" i="27"/>
  <c r="D194" i="27" s="1"/>
  <c r="D193" i="27" s="1"/>
  <c r="D157" i="27"/>
  <c r="D156" i="27" s="1"/>
  <c r="E175" i="27" l="1"/>
  <c r="E174" i="27" s="1"/>
  <c r="E159" i="27"/>
  <c r="E166" i="27"/>
  <c r="E145" i="27" s="1"/>
  <c r="E144" i="27" s="1"/>
  <c r="E143" i="27" s="1"/>
  <c r="F78" i="27"/>
  <c r="F77" i="27" s="1"/>
  <c r="F76" i="27" s="1"/>
  <c r="F75" i="27" s="1"/>
  <c r="F74" i="27" s="1"/>
  <c r="E49" i="27"/>
  <c r="E48" i="27" s="1"/>
  <c r="E19" i="27"/>
  <c r="E18" i="27" s="1"/>
  <c r="E17" i="27" s="1"/>
  <c r="F166" i="27"/>
  <c r="F202" i="27"/>
  <c r="F49" i="27"/>
  <c r="F48" i="27" s="1"/>
  <c r="F175" i="27"/>
  <c r="F174" i="27" s="1"/>
  <c r="E195" i="27"/>
  <c r="E194" i="27" s="1"/>
  <c r="E193" i="27" s="1"/>
  <c r="E180" i="27" s="1"/>
  <c r="E57" i="27"/>
  <c r="E56" i="27" s="1"/>
  <c r="E47" i="27" s="1"/>
  <c r="F146" i="27"/>
  <c r="F57" i="27"/>
  <c r="F56" i="27" s="1"/>
  <c r="F47" i="27" s="1"/>
  <c r="F19" i="27"/>
  <c r="F18" i="27" s="1"/>
  <c r="F17" i="27" s="1"/>
  <c r="E126" i="27"/>
  <c r="E125" i="27" s="1"/>
  <c r="E124" i="27" s="1"/>
  <c r="E202" i="27"/>
  <c r="F126" i="27"/>
  <c r="F125" i="27" s="1"/>
  <c r="F124" i="27" s="1"/>
  <c r="F9" i="27"/>
  <c r="F8" i="27" s="1"/>
  <c r="F7" i="27" s="1"/>
  <c r="E32" i="27"/>
  <c r="E31" i="27" s="1"/>
  <c r="E30" i="27" s="1"/>
  <c r="E40" i="27"/>
  <c r="E39" i="27" s="1"/>
  <c r="E38" i="27" s="1"/>
  <c r="E37" i="27" s="1"/>
  <c r="F32" i="27"/>
  <c r="F31" i="27" s="1"/>
  <c r="F30" i="27" s="1"/>
  <c r="E76" i="27"/>
  <c r="E75" i="27" s="1"/>
  <c r="E74" i="27" s="1"/>
  <c r="E100" i="27"/>
  <c r="E99" i="27" s="1"/>
  <c r="E98" i="27" s="1"/>
  <c r="E9" i="27"/>
  <c r="E8" i="27" s="1"/>
  <c r="E7" i="27" s="1"/>
  <c r="F100" i="27"/>
  <c r="F99" i="27" s="1"/>
  <c r="F98" i="27" s="1"/>
  <c r="F145" i="27" l="1"/>
  <c r="F144" i="27" s="1"/>
  <c r="F143" i="27" s="1"/>
  <c r="F16" i="27"/>
  <c r="E16" i="27"/>
  <c r="E211" i="27" s="1"/>
  <c r="F29" i="23" l="1"/>
  <c r="F28" i="23" s="1"/>
  <c r="F27" i="23"/>
  <c r="F24" i="23"/>
  <c r="F22" i="23" s="1"/>
  <c r="F25" i="23"/>
  <c r="F23" i="23"/>
  <c r="F21" i="23"/>
  <c r="F18" i="23"/>
  <c r="F19" i="23"/>
  <c r="F17" i="23"/>
  <c r="F16" i="23" s="1"/>
  <c r="F15" i="23"/>
  <c r="F10" i="23"/>
  <c r="F11" i="23"/>
  <c r="F12" i="23"/>
  <c r="F13" i="23"/>
  <c r="F9" i="23"/>
  <c r="E28" i="23"/>
  <c r="E26" i="23"/>
  <c r="F26" i="23"/>
  <c r="E22" i="23"/>
  <c r="E20" i="23"/>
  <c r="F20" i="23"/>
  <c r="E16" i="23"/>
  <c r="E14" i="23"/>
  <c r="F14" i="23"/>
  <c r="E8" i="23"/>
  <c r="G160" i="2"/>
  <c r="G159" i="2" s="1"/>
  <c r="G158" i="2" s="1"/>
  <c r="G157" i="2" s="1"/>
  <c r="G156" i="2" s="1"/>
  <c r="G155" i="2" s="1"/>
  <c r="G154" i="2" s="1"/>
  <c r="G153" i="2" s="1"/>
  <c r="G168" i="2"/>
  <c r="G218" i="2"/>
  <c r="G217" i="2" s="1"/>
  <c r="G216" i="2" s="1"/>
  <c r="G215" i="2" s="1"/>
  <c r="F217" i="2"/>
  <c r="F216" i="2" s="1"/>
  <c r="F215" i="2" s="1"/>
  <c r="G228" i="2"/>
  <c r="H228" i="2" s="1"/>
  <c r="H227" i="2" s="1"/>
  <c r="G241" i="2"/>
  <c r="G240" i="2" s="1"/>
  <c r="G251" i="2"/>
  <c r="G250" i="2" s="1"/>
  <c r="G101" i="2"/>
  <c r="G100" i="2" s="1"/>
  <c r="G24" i="2"/>
  <c r="G23" i="2" s="1"/>
  <c r="G17" i="2"/>
  <c r="G16" i="2" s="1"/>
  <c r="G15" i="2" s="1"/>
  <c r="H17" i="2"/>
  <c r="H16" i="2" s="1"/>
  <c r="H15" i="2" s="1"/>
  <c r="F16" i="2"/>
  <c r="F15" i="2" s="1"/>
  <c r="G252" i="2"/>
  <c r="G248" i="2"/>
  <c r="G238" i="2"/>
  <c r="G233" i="2"/>
  <c r="G232" i="2" s="1"/>
  <c r="G230" i="2"/>
  <c r="G229" i="2" s="1"/>
  <c r="G225" i="2"/>
  <c r="G213" i="2"/>
  <c r="G212" i="2" s="1"/>
  <c r="G211" i="2" s="1"/>
  <c r="G209" i="2"/>
  <c r="G208" i="2" s="1"/>
  <c r="G207" i="2" s="1"/>
  <c r="G205" i="2"/>
  <c r="G204" i="2" s="1"/>
  <c r="G203" i="2" s="1"/>
  <c r="G200" i="2"/>
  <c r="G199" i="2" s="1"/>
  <c r="G197" i="2"/>
  <c r="G196" i="2" s="1"/>
  <c r="G190" i="2"/>
  <c r="G189" i="2" s="1"/>
  <c r="G188" i="2" s="1"/>
  <c r="G187" i="2" s="1"/>
  <c r="G185" i="2"/>
  <c r="G184" i="2" s="1"/>
  <c r="G183" i="2" s="1"/>
  <c r="G182" i="2" s="1"/>
  <c r="G180" i="2"/>
  <c r="G179" i="2" s="1"/>
  <c r="G177" i="2"/>
  <c r="G176" i="2" s="1"/>
  <c r="G170" i="2"/>
  <c r="G169" i="2" s="1"/>
  <c r="G167" i="2"/>
  <c r="G166" i="2" s="1"/>
  <c r="G151" i="2"/>
  <c r="G150" i="2" s="1"/>
  <c r="G146" i="2"/>
  <c r="G140" i="2"/>
  <c r="G139" i="2" s="1"/>
  <c r="G138" i="2" s="1"/>
  <c r="G137" i="2" s="1"/>
  <c r="G135" i="2"/>
  <c r="G134" i="2" s="1"/>
  <c r="G133" i="2" s="1"/>
  <c r="G132" i="2" s="1"/>
  <c r="G128" i="2"/>
  <c r="G127" i="2" s="1"/>
  <c r="G126" i="2" s="1"/>
  <c r="G125" i="2" s="1"/>
  <c r="G124" i="2" s="1"/>
  <c r="G123" i="2" s="1"/>
  <c r="G120" i="2"/>
  <c r="G119" i="2" s="1"/>
  <c r="G118" i="2" s="1"/>
  <c r="G117" i="2" s="1"/>
  <c r="G116" i="2" s="1"/>
  <c r="G115" i="2" s="1"/>
  <c r="G113" i="2"/>
  <c r="G111" i="2"/>
  <c r="G107" i="2"/>
  <c r="G105" i="2"/>
  <c r="G102" i="2"/>
  <c r="G98" i="2"/>
  <c r="G92" i="2"/>
  <c r="G91" i="2" s="1"/>
  <c r="G90" i="2" s="1"/>
  <c r="G88" i="2"/>
  <c r="G87" i="2" s="1"/>
  <c r="G86" i="2" s="1"/>
  <c r="G84" i="2"/>
  <c r="G83" i="2" s="1"/>
  <c r="G82" i="2" s="1"/>
  <c r="G80" i="2"/>
  <c r="G78" i="2"/>
  <c r="G73" i="2"/>
  <c r="G72" i="2" s="1"/>
  <c r="G71" i="2" s="1"/>
  <c r="G70" i="2" s="1"/>
  <c r="G69" i="2" s="1"/>
  <c r="G67" i="2"/>
  <c r="G66" i="2" s="1"/>
  <c r="G65" i="2" s="1"/>
  <c r="G64" i="2" s="1"/>
  <c r="G62" i="2"/>
  <c r="G61" i="2" s="1"/>
  <c r="G60" i="2" s="1"/>
  <c r="G59" i="2" s="1"/>
  <c r="G56" i="2"/>
  <c r="G55" i="2" s="1"/>
  <c r="G54" i="2" s="1"/>
  <c r="G53" i="2" s="1"/>
  <c r="G50" i="2"/>
  <c r="G49" i="2" s="1"/>
  <c r="G48" i="2" s="1"/>
  <c r="G47" i="2" s="1"/>
  <c r="G46" i="2" s="1"/>
  <c r="G37" i="2"/>
  <c r="G36" i="2" s="1"/>
  <c r="G35" i="2" s="1"/>
  <c r="G34" i="2" s="1"/>
  <c r="G33" i="2" s="1"/>
  <c r="G32" i="2" s="1"/>
  <c r="G30" i="2"/>
  <c r="G29" i="2" s="1"/>
  <c r="G27" i="2"/>
  <c r="G25" i="2"/>
  <c r="G13" i="2"/>
  <c r="G12" i="2" s="1"/>
  <c r="H251" i="2"/>
  <c r="H250" i="2" s="1"/>
  <c r="H249" i="2"/>
  <c r="H248" i="2" s="1"/>
  <c r="H241" i="2"/>
  <c r="H240" i="2" s="1"/>
  <c r="H239" i="2"/>
  <c r="H238" i="2" s="1"/>
  <c r="H234" i="2"/>
  <c r="H233" i="2" s="1"/>
  <c r="H232" i="2" s="1"/>
  <c r="H231" i="2"/>
  <c r="H230" i="2" s="1"/>
  <c r="H229" i="2" s="1"/>
  <c r="H226" i="2"/>
  <c r="H225" i="2" s="1"/>
  <c r="H214" i="2"/>
  <c r="H213" i="2" s="1"/>
  <c r="H212" i="2" s="1"/>
  <c r="H211" i="2" s="1"/>
  <c r="H210" i="2"/>
  <c r="H209" i="2" s="1"/>
  <c r="H208" i="2" s="1"/>
  <c r="H207" i="2" s="1"/>
  <c r="H206" i="2"/>
  <c r="H205" i="2" s="1"/>
  <c r="H204" i="2" s="1"/>
  <c r="H203" i="2" s="1"/>
  <c r="H201" i="2"/>
  <c r="H200" i="2" s="1"/>
  <c r="H199" i="2" s="1"/>
  <c r="H198" i="2"/>
  <c r="H197" i="2" s="1"/>
  <c r="H196" i="2" s="1"/>
  <c r="H191" i="2"/>
  <c r="H190" i="2" s="1"/>
  <c r="H189" i="2" s="1"/>
  <c r="H188" i="2" s="1"/>
  <c r="H187" i="2" s="1"/>
  <c r="H186" i="2"/>
  <c r="H185" i="2" s="1"/>
  <c r="H184" i="2" s="1"/>
  <c r="H183" i="2" s="1"/>
  <c r="H182" i="2" s="1"/>
  <c r="H181" i="2"/>
  <c r="H180" i="2" s="1"/>
  <c r="H179" i="2" s="1"/>
  <c r="H178" i="2"/>
  <c r="H177" i="2" s="1"/>
  <c r="H176" i="2" s="1"/>
  <c r="H171" i="2"/>
  <c r="H170" i="2" s="1"/>
  <c r="H169" i="2" s="1"/>
  <c r="H168" i="2"/>
  <c r="H167" i="2" s="1"/>
  <c r="H166" i="2" s="1"/>
  <c r="H160" i="2"/>
  <c r="H159" i="2" s="1"/>
  <c r="H158" i="2" s="1"/>
  <c r="H157" i="2" s="1"/>
  <c r="H156" i="2" s="1"/>
  <c r="H155" i="2" s="1"/>
  <c r="H154" i="2" s="1"/>
  <c r="H153" i="2" s="1"/>
  <c r="H152" i="2"/>
  <c r="H151" i="2" s="1"/>
  <c r="H150" i="2" s="1"/>
  <c r="H148" i="2"/>
  <c r="H141" i="2"/>
  <c r="H140" i="2" s="1"/>
  <c r="H139" i="2" s="1"/>
  <c r="H138" i="2" s="1"/>
  <c r="H137" i="2" s="1"/>
  <c r="H136" i="2"/>
  <c r="H135" i="2" s="1"/>
  <c r="H134" i="2" s="1"/>
  <c r="H133" i="2" s="1"/>
  <c r="H132" i="2" s="1"/>
  <c r="H129" i="2"/>
  <c r="H128" i="2" s="1"/>
  <c r="H127" i="2" s="1"/>
  <c r="H126" i="2" s="1"/>
  <c r="H125" i="2" s="1"/>
  <c r="H124" i="2" s="1"/>
  <c r="H123" i="2" s="1"/>
  <c r="H121" i="2"/>
  <c r="H120" i="2" s="1"/>
  <c r="H119" i="2" s="1"/>
  <c r="H118" i="2" s="1"/>
  <c r="H117" i="2" s="1"/>
  <c r="H116" i="2" s="1"/>
  <c r="H115" i="2" s="1"/>
  <c r="H114" i="2"/>
  <c r="H113" i="2" s="1"/>
  <c r="H112" i="2"/>
  <c r="H111" i="2" s="1"/>
  <c r="H108" i="2"/>
  <c r="H107" i="2" s="1"/>
  <c r="H106" i="2"/>
  <c r="H105" i="2" s="1"/>
  <c r="H103" i="2"/>
  <c r="H102" i="2" s="1"/>
  <c r="H99" i="2"/>
  <c r="H98" i="2" s="1"/>
  <c r="H93" i="2"/>
  <c r="H92" i="2" s="1"/>
  <c r="H91" i="2" s="1"/>
  <c r="H90" i="2" s="1"/>
  <c r="H89" i="2"/>
  <c r="H88" i="2" s="1"/>
  <c r="H87" i="2" s="1"/>
  <c r="H86" i="2" s="1"/>
  <c r="H85" i="2"/>
  <c r="H84" i="2" s="1"/>
  <c r="H83" i="2" s="1"/>
  <c r="H82" i="2" s="1"/>
  <c r="H81" i="2"/>
  <c r="H80" i="2" s="1"/>
  <c r="H79" i="2"/>
  <c r="H78" i="2" s="1"/>
  <c r="H74" i="2"/>
  <c r="H73" i="2" s="1"/>
  <c r="H72" i="2" s="1"/>
  <c r="H71" i="2" s="1"/>
  <c r="H70" i="2" s="1"/>
  <c r="H69" i="2" s="1"/>
  <c r="H68" i="2"/>
  <c r="H67" i="2" s="1"/>
  <c r="H66" i="2" s="1"/>
  <c r="H65" i="2" s="1"/>
  <c r="H64" i="2" s="1"/>
  <c r="H63" i="2"/>
  <c r="H62" i="2" s="1"/>
  <c r="H61" i="2" s="1"/>
  <c r="H60" i="2" s="1"/>
  <c r="H59" i="2" s="1"/>
  <c r="H57" i="2"/>
  <c r="H56" i="2" s="1"/>
  <c r="H55" i="2" s="1"/>
  <c r="H54" i="2" s="1"/>
  <c r="H53" i="2" s="1"/>
  <c r="H51" i="2"/>
  <c r="H50" i="2" s="1"/>
  <c r="H49" i="2" s="1"/>
  <c r="H48" i="2" s="1"/>
  <c r="H47" i="2" s="1"/>
  <c r="H46" i="2" s="1"/>
  <c r="H45" i="2" s="1"/>
  <c r="H38" i="2"/>
  <c r="H37" i="2" s="1"/>
  <c r="H36" i="2" s="1"/>
  <c r="H35" i="2" s="1"/>
  <c r="H34" i="2" s="1"/>
  <c r="H33" i="2" s="1"/>
  <c r="H32" i="2" s="1"/>
  <c r="H31" i="2"/>
  <c r="H30" i="2" s="1"/>
  <c r="H29" i="2" s="1"/>
  <c r="H28" i="2"/>
  <c r="H27" i="2" s="1"/>
  <c r="H26" i="2"/>
  <c r="H25" i="2" s="1"/>
  <c r="H14" i="2"/>
  <c r="H13" i="2" s="1"/>
  <c r="H12" i="2" s="1"/>
  <c r="D7" i="4"/>
  <c r="E25" i="4"/>
  <c r="E27" i="4"/>
  <c r="E28" i="4"/>
  <c r="E19" i="4"/>
  <c r="E22" i="4"/>
  <c r="E18" i="4"/>
  <c r="E16" i="4"/>
  <c r="E15" i="4" s="1"/>
  <c r="E14" i="4"/>
  <c r="E13" i="4"/>
  <c r="E11" i="4"/>
  <c r="E9" i="4"/>
  <c r="D29" i="4"/>
  <c r="D23" i="4"/>
  <c r="D15" i="4"/>
  <c r="D12" i="4"/>
  <c r="D10" i="4" s="1"/>
  <c r="E12" i="4" l="1"/>
  <c r="E10" i="4" s="1"/>
  <c r="H147" i="2"/>
  <c r="H146" i="2" s="1"/>
  <c r="H145" i="2" s="1"/>
  <c r="H144" i="2" s="1"/>
  <c r="H143" i="2" s="1"/>
  <c r="H142" i="2" s="1"/>
  <c r="H24" i="2"/>
  <c r="H23" i="2" s="1"/>
  <c r="H218" i="2"/>
  <c r="H217" i="2" s="1"/>
  <c r="H216" i="2" s="1"/>
  <c r="H215" i="2" s="1"/>
  <c r="H202" i="2" s="1"/>
  <c r="G11" i="2"/>
  <c r="G10" i="2" s="1"/>
  <c r="G9" i="2" s="1"/>
  <c r="G8" i="2" s="1"/>
  <c r="E30" i="23"/>
  <c r="F8" i="23"/>
  <c r="F30" i="23" s="1"/>
  <c r="G202" i="2"/>
  <c r="G227" i="2"/>
  <c r="G224" i="2" s="1"/>
  <c r="G223" i="2" s="1"/>
  <c r="G222" i="2" s="1"/>
  <c r="H101" i="2"/>
  <c r="H100" i="2" s="1"/>
  <c r="H97" i="2" s="1"/>
  <c r="H11" i="2"/>
  <c r="H10" i="2" s="1"/>
  <c r="H9" i="2" s="1"/>
  <c r="H8" i="2" s="1"/>
  <c r="G131" i="2"/>
  <c r="G130" i="2" s="1"/>
  <c r="H165" i="2"/>
  <c r="H164" i="2" s="1"/>
  <c r="H163" i="2" s="1"/>
  <c r="H162" i="2" s="1"/>
  <c r="G58" i="2"/>
  <c r="H22" i="2"/>
  <c r="H21" i="2" s="1"/>
  <c r="H20" i="2" s="1"/>
  <c r="H19" i="2" s="1"/>
  <c r="H18" i="2" s="1"/>
  <c r="H110" i="2"/>
  <c r="H109" i="2" s="1"/>
  <c r="H224" i="2"/>
  <c r="H223" i="2" s="1"/>
  <c r="H222" i="2" s="1"/>
  <c r="H237" i="2"/>
  <c r="H236" i="2" s="1"/>
  <c r="H235" i="2" s="1"/>
  <c r="G247" i="2"/>
  <c r="G246" i="2" s="1"/>
  <c r="G245" i="2" s="1"/>
  <c r="G244" i="2" s="1"/>
  <c r="G243" i="2" s="1"/>
  <c r="G242" i="2" s="1"/>
  <c r="G165" i="2"/>
  <c r="G164" i="2" s="1"/>
  <c r="G163" i="2" s="1"/>
  <c r="G162" i="2" s="1"/>
  <c r="H77" i="2"/>
  <c r="H76" i="2" s="1"/>
  <c r="H75" i="2" s="1"/>
  <c r="G110" i="2"/>
  <c r="G109" i="2" s="1"/>
  <c r="G175" i="2"/>
  <c r="G174" i="2" s="1"/>
  <c r="G173" i="2" s="1"/>
  <c r="G172" i="2" s="1"/>
  <c r="G77" i="2"/>
  <c r="G76" i="2" s="1"/>
  <c r="G75" i="2" s="1"/>
  <c r="H58" i="2"/>
  <c r="G97" i="2"/>
  <c r="G145" i="2"/>
  <c r="G144" i="2" s="1"/>
  <c r="G143" i="2" s="1"/>
  <c r="G142" i="2" s="1"/>
  <c r="H104" i="2"/>
  <c r="G104" i="2"/>
  <c r="G237" i="2"/>
  <c r="G236" i="2" s="1"/>
  <c r="G235" i="2" s="1"/>
  <c r="G22" i="2"/>
  <c r="G21" i="2" s="1"/>
  <c r="G20" i="2" s="1"/>
  <c r="G19" i="2" s="1"/>
  <c r="G18" i="2" s="1"/>
  <c r="G195" i="2"/>
  <c r="G194" i="2" s="1"/>
  <c r="G193" i="2" s="1"/>
  <c r="H175" i="2"/>
  <c r="H174" i="2" s="1"/>
  <c r="H173" i="2" s="1"/>
  <c r="H172" i="2" s="1"/>
  <c r="H195" i="2"/>
  <c r="H194" i="2" s="1"/>
  <c r="H193" i="2" s="1"/>
  <c r="H131" i="2"/>
  <c r="H130" i="2" s="1"/>
  <c r="D31" i="4"/>
  <c r="D20" i="23"/>
  <c r="H221" i="2" l="1"/>
  <c r="H220" i="2" s="1"/>
  <c r="H219" i="2" s="1"/>
  <c r="G122" i="2"/>
  <c r="H96" i="2"/>
  <c r="H95" i="2" s="1"/>
  <c r="H94" i="2" s="1"/>
  <c r="H52" i="2" s="1"/>
  <c r="H7" i="2" s="1"/>
  <c r="G192" i="2"/>
  <c r="G161" i="2" s="1"/>
  <c r="H192" i="2"/>
  <c r="H161" i="2" s="1"/>
  <c r="G96" i="2"/>
  <c r="G95" i="2" s="1"/>
  <c r="G94" i="2" s="1"/>
  <c r="G52" i="2" s="1"/>
  <c r="G7" i="2" s="1"/>
  <c r="G221" i="2"/>
  <c r="G220" i="2" s="1"/>
  <c r="G219" i="2" s="1"/>
  <c r="H122" i="2"/>
  <c r="D209" i="27"/>
  <c r="D208" i="27" s="1"/>
  <c r="D207" i="27" s="1"/>
  <c r="G254" i="2" l="1"/>
  <c r="F316" i="26"/>
  <c r="F315" i="26" s="1"/>
  <c r="F313" i="26"/>
  <c r="F312" i="26" s="1"/>
  <c r="F299" i="26"/>
  <c r="F298" i="26" s="1"/>
  <c r="F294" i="26"/>
  <c r="F293" i="26" s="1"/>
  <c r="F288" i="26"/>
  <c r="F287" i="26" s="1"/>
  <c r="F286" i="26" s="1"/>
  <c r="F284" i="26"/>
  <c r="F283" i="26" s="1"/>
  <c r="F282" i="26" s="1"/>
  <c r="F280" i="26"/>
  <c r="F279" i="26" s="1"/>
  <c r="F275" i="26"/>
  <c r="F274" i="26" s="1"/>
  <c r="F261" i="26"/>
  <c r="F260" i="26" s="1"/>
  <c r="F259" i="26" s="1"/>
  <c r="F256" i="26"/>
  <c r="F255" i="26" s="1"/>
  <c r="F254" i="26" s="1"/>
  <c r="F251" i="26"/>
  <c r="F250" i="26" s="1"/>
  <c r="F249" i="26" s="1"/>
  <c r="F244" i="26"/>
  <c r="F243" i="26" s="1"/>
  <c r="F242" i="26" s="1"/>
  <c r="F239" i="26"/>
  <c r="F238" i="26" s="1"/>
  <c r="F237" i="26" s="1"/>
  <c r="F231" i="26"/>
  <c r="F230" i="26" s="1"/>
  <c r="F229" i="26" s="1"/>
  <c r="F225" i="26"/>
  <c r="F224" i="26" s="1"/>
  <c r="F223" i="26" s="1"/>
  <c r="F219" i="26"/>
  <c r="F218" i="26" s="1"/>
  <c r="F217" i="26" s="1"/>
  <c r="F215" i="26"/>
  <c r="F214" i="26" s="1"/>
  <c r="F203" i="26"/>
  <c r="F202" i="26" s="1"/>
  <c r="F207" i="26"/>
  <c r="F206" i="26" s="1"/>
  <c r="F205" i="26" s="1"/>
  <c r="F195" i="26"/>
  <c r="F194" i="26" s="1"/>
  <c r="F193" i="26" s="1"/>
  <c r="F186" i="26"/>
  <c r="F185" i="26" s="1"/>
  <c r="F184" i="26" s="1"/>
  <c r="F180" i="26"/>
  <c r="F172" i="26"/>
  <c r="F171" i="26" s="1"/>
  <c r="F170" i="26" s="1"/>
  <c r="F166" i="26"/>
  <c r="F165" i="26" s="1"/>
  <c r="F164" i="26" s="1"/>
  <c r="F158" i="26"/>
  <c r="F157" i="26" s="1"/>
  <c r="F156" i="26" s="1"/>
  <c r="F148" i="26"/>
  <c r="F147" i="26" s="1"/>
  <c r="F146" i="26" s="1"/>
  <c r="F140" i="26"/>
  <c r="F139" i="26" s="1"/>
  <c r="F137" i="26"/>
  <c r="F136" i="26" s="1"/>
  <c r="F132" i="26"/>
  <c r="F131" i="26" s="1"/>
  <c r="F129" i="26"/>
  <c r="F128" i="26" s="1"/>
  <c r="F125" i="26"/>
  <c r="F124" i="26" s="1"/>
  <c r="F122" i="26"/>
  <c r="F121" i="26" s="1"/>
  <c r="F117" i="26"/>
  <c r="F116" i="26" s="1"/>
  <c r="F110" i="26"/>
  <c r="F109" i="26" s="1"/>
  <c r="F108" i="26" s="1"/>
  <c r="F105" i="26"/>
  <c r="F104" i="26" s="1"/>
  <c r="F101" i="26"/>
  <c r="F100" i="26" s="1"/>
  <c r="F99" i="26" s="1"/>
  <c r="F95" i="26"/>
  <c r="F94" i="26" s="1"/>
  <c r="F92" i="26"/>
  <c r="F91" i="26" s="1"/>
  <c r="F86" i="26"/>
  <c r="F85" i="26" s="1"/>
  <c r="F84" i="26" s="1"/>
  <c r="F79" i="26"/>
  <c r="F78" i="26" s="1"/>
  <c r="F77" i="26" s="1"/>
  <c r="F73" i="26"/>
  <c r="F72" i="26" s="1"/>
  <c r="F71" i="26" s="1"/>
  <c r="F66" i="26"/>
  <c r="F65" i="26" s="1"/>
  <c r="F64" i="26" s="1"/>
  <c r="F59" i="26"/>
  <c r="F58" i="26" s="1"/>
  <c r="F46" i="26"/>
  <c r="F45" i="26" s="1"/>
  <c r="F39" i="26"/>
  <c r="F36" i="26"/>
  <c r="F35" i="26" s="1"/>
  <c r="F33" i="26"/>
  <c r="F32" i="26" s="1"/>
  <c r="F26" i="26" s="1"/>
  <c r="F14" i="26"/>
  <c r="F13" i="26" s="1"/>
  <c r="F12" i="26" s="1"/>
  <c r="F11" i="26" s="1"/>
  <c r="F179" i="26" l="1"/>
  <c r="F178" i="26" s="1"/>
  <c r="F236" i="26"/>
  <c r="F235" i="26" s="1"/>
  <c r="F234" i="26" s="1"/>
  <c r="F273" i="26"/>
  <c r="F292" i="26"/>
  <c r="F213" i="26"/>
  <c r="F135" i="26"/>
  <c r="F127" i="26"/>
  <c r="F115" i="26"/>
  <c r="F90" i="26"/>
  <c r="D8" i="19" l="1"/>
  <c r="D11" i="19" s="1"/>
  <c r="C30" i="4" l="1"/>
  <c r="E30" i="4" s="1"/>
  <c r="E29" i="4" s="1"/>
  <c r="D14" i="27" l="1"/>
  <c r="D13" i="27" s="1"/>
  <c r="D11" i="27"/>
  <c r="D10" i="27" s="1"/>
  <c r="D154" i="27"/>
  <c r="D153" i="27" s="1"/>
  <c r="D160" i="27"/>
  <c r="D46" i="27"/>
  <c r="D43" i="27"/>
  <c r="D41" i="27"/>
  <c r="D35" i="27"/>
  <c r="D33" i="27"/>
  <c r="D28" i="27"/>
  <c r="D27" i="27" s="1"/>
  <c r="D25" i="27"/>
  <c r="D24" i="27" s="1"/>
  <c r="D22" i="27"/>
  <c r="D20" i="27"/>
  <c r="D191" i="27"/>
  <c r="D190" i="27" s="1"/>
  <c r="D189" i="27" s="1"/>
  <c r="D187" i="27"/>
  <c r="D186" i="27" s="1"/>
  <c r="D185" i="27" s="1"/>
  <c r="D183" i="27"/>
  <c r="D182" i="27" s="1"/>
  <c r="D181" i="27" s="1"/>
  <c r="D72" i="27"/>
  <c r="D71" i="27" s="1"/>
  <c r="D70" i="27" s="1"/>
  <c r="D69" i="27" s="1"/>
  <c r="D67" i="27"/>
  <c r="D66" i="27" s="1"/>
  <c r="D65" i="27" s="1"/>
  <c r="D64" i="27" s="1"/>
  <c r="D54" i="27"/>
  <c r="D53" i="27" s="1"/>
  <c r="D51" i="27"/>
  <c r="D50" i="27" s="1"/>
  <c r="D62" i="27"/>
  <c r="D61" i="27" s="1"/>
  <c r="D59" i="27"/>
  <c r="D58" i="27" s="1"/>
  <c r="D122" i="27"/>
  <c r="D121" i="27" s="1"/>
  <c r="D120" i="27" s="1"/>
  <c r="D119" i="27" s="1"/>
  <c r="D118" i="27" s="1"/>
  <c r="D82" i="27"/>
  <c r="D81" i="27" s="1"/>
  <c r="D77" i="27"/>
  <c r="D110" i="27"/>
  <c r="D109" i="27" s="1"/>
  <c r="D108" i="27" s="1"/>
  <c r="D107" i="27" s="1"/>
  <c r="D105" i="27"/>
  <c r="D104" i="27" s="1"/>
  <c r="D86" i="27"/>
  <c r="D85" i="27" s="1"/>
  <c r="D84" i="27" s="1"/>
  <c r="D205" i="27"/>
  <c r="D204" i="27" s="1"/>
  <c r="D203" i="27" s="1"/>
  <c r="D202" i="27" s="1"/>
  <c r="D178" i="27"/>
  <c r="D176" i="27"/>
  <c r="D169" i="27"/>
  <c r="D167" i="27"/>
  <c r="D151" i="27"/>
  <c r="D149" i="27"/>
  <c r="D147" i="27"/>
  <c r="D141" i="27"/>
  <c r="D140" i="27" s="1"/>
  <c r="D139" i="27" s="1"/>
  <c r="D137" i="27"/>
  <c r="D136" i="27" s="1"/>
  <c r="D135" i="27" s="1"/>
  <c r="D133" i="27"/>
  <c r="D132" i="27" s="1"/>
  <c r="D131" i="27" s="1"/>
  <c r="D129" i="27"/>
  <c r="D127" i="27"/>
  <c r="D116" i="27"/>
  <c r="D115" i="27" s="1"/>
  <c r="D114" i="27" s="1"/>
  <c r="D113" i="27" s="1"/>
  <c r="D112" i="27" s="1"/>
  <c r="D96" i="27"/>
  <c r="D95" i="27" s="1"/>
  <c r="D94" i="27" s="1"/>
  <c r="D93" i="27" s="1"/>
  <c r="D91" i="27"/>
  <c r="D90" i="27" s="1"/>
  <c r="D89" i="27" s="1"/>
  <c r="D88" i="27" s="1"/>
  <c r="D200" i="27"/>
  <c r="D199" i="27" s="1"/>
  <c r="D198" i="27" s="1"/>
  <c r="D197" i="27" s="1"/>
  <c r="D102" i="27"/>
  <c r="D101" i="27" s="1"/>
  <c r="D172" i="27"/>
  <c r="D171" i="27" s="1"/>
  <c r="D164" i="27"/>
  <c r="D162" i="27"/>
  <c r="D45" i="27" l="1"/>
  <c r="F46" i="27"/>
  <c r="F45" i="27" s="1"/>
  <c r="F40" i="27" s="1"/>
  <c r="F39" i="27" s="1"/>
  <c r="F38" i="27" s="1"/>
  <c r="F37" i="27" s="1"/>
  <c r="F211" i="27" s="1"/>
  <c r="D9" i="27"/>
  <c r="D76" i="27"/>
  <c r="D75" i="27" s="1"/>
  <c r="D180" i="27"/>
  <c r="D100" i="27"/>
  <c r="D99" i="27" s="1"/>
  <c r="D98" i="27" s="1"/>
  <c r="D57" i="27"/>
  <c r="D56" i="27" s="1"/>
  <c r="D49" i="27"/>
  <c r="D48" i="27" s="1"/>
  <c r="D159" i="27"/>
  <c r="D19" i="27"/>
  <c r="D18" i="27" s="1"/>
  <c r="D17" i="27" s="1"/>
  <c r="D32" i="27"/>
  <c r="D31" i="27" s="1"/>
  <c r="D30" i="27" s="1"/>
  <c r="D126" i="27"/>
  <c r="D125" i="27" s="1"/>
  <c r="D124" i="27" s="1"/>
  <c r="D166" i="27"/>
  <c r="D175" i="27"/>
  <c r="D174" i="27" s="1"/>
  <c r="D146" i="27"/>
  <c r="D40" i="27"/>
  <c r="D39" i="27" s="1"/>
  <c r="D38" i="27" s="1"/>
  <c r="D37" i="27" s="1"/>
  <c r="D74" i="27" l="1"/>
  <c r="D145" i="27"/>
  <c r="D144" i="27" s="1"/>
  <c r="D143" i="27" s="1"/>
  <c r="D47" i="27"/>
  <c r="D8" i="27"/>
  <c r="D7" i="27" s="1"/>
  <c r="D16" i="27"/>
  <c r="D211" i="27" l="1"/>
  <c r="F309" i="26"/>
  <c r="F308" i="26" l="1"/>
  <c r="F307" i="26" s="1"/>
  <c r="F306" i="26" s="1"/>
  <c r="H309" i="26"/>
  <c r="H308" i="26" s="1"/>
  <c r="H307" i="26" s="1"/>
  <c r="H306" i="26" s="1"/>
  <c r="H305" i="26" s="1"/>
  <c r="H304" i="26" s="1"/>
  <c r="H303" i="26" s="1"/>
  <c r="H302" i="26" s="1"/>
  <c r="H301" i="26" s="1"/>
  <c r="H319" i="26" s="1"/>
  <c r="F228" i="26"/>
  <c r="F227" i="26" s="1"/>
  <c r="F222" i="26"/>
  <c r="F221" i="26" s="1"/>
  <c r="F163" i="26"/>
  <c r="F162" i="26" s="1"/>
  <c r="F145" i="26"/>
  <c r="F144" i="26" s="1"/>
  <c r="F143" i="26" s="1"/>
  <c r="F142" i="26" s="1"/>
  <c r="F107" i="26"/>
  <c r="F98" i="26"/>
  <c r="F89" i="26"/>
  <c r="F63" i="26"/>
  <c r="F62" i="26" s="1"/>
  <c r="F57" i="26"/>
  <c r="F56" i="26" s="1"/>
  <c r="F55" i="26" s="1"/>
  <c r="F54" i="26" s="1"/>
  <c r="F38" i="26"/>
  <c r="F25" i="26" s="1"/>
  <c r="F10" i="26"/>
  <c r="F9" i="26" s="1"/>
  <c r="F8" i="26" s="1"/>
  <c r="F258" i="26"/>
  <c r="F253" i="26"/>
  <c r="F248" i="26"/>
  <c r="F192" i="26"/>
  <c r="F191" i="26" s="1"/>
  <c r="F190" i="26" s="1"/>
  <c r="F189" i="26" s="1"/>
  <c r="F188" i="26" s="1"/>
  <c r="F169" i="26"/>
  <c r="F168" i="26" s="1"/>
  <c r="F155" i="26"/>
  <c r="F154" i="26" s="1"/>
  <c r="F153" i="26" s="1"/>
  <c r="F152" i="26" s="1"/>
  <c r="F134" i="26"/>
  <c r="F103" i="26"/>
  <c r="F83" i="26"/>
  <c r="F82" i="26" s="1"/>
  <c r="F81" i="26" s="1"/>
  <c r="F76" i="26"/>
  <c r="F75" i="26" s="1"/>
  <c r="F70" i="26"/>
  <c r="F69" i="26" s="1"/>
  <c r="F44" i="26"/>
  <c r="F43" i="26" s="1"/>
  <c r="F42" i="26" s="1"/>
  <c r="D16" i="23"/>
  <c r="D8" i="23"/>
  <c r="D28" i="23"/>
  <c r="D26" i="23"/>
  <c r="D22" i="23"/>
  <c r="D14" i="23"/>
  <c r="F92" i="2"/>
  <c r="F91" i="2" s="1"/>
  <c r="F90" i="2" s="1"/>
  <c r="F247" i="26" l="1"/>
  <c r="F161" i="26"/>
  <c r="F160" i="26" s="1"/>
  <c r="F177" i="26"/>
  <c r="F176" i="26" s="1"/>
  <c r="F175" i="26" s="1"/>
  <c r="F174" i="26" s="1"/>
  <c r="F201" i="26"/>
  <c r="F200" i="26" s="1"/>
  <c r="F199" i="26" s="1"/>
  <c r="F198" i="26" s="1"/>
  <c r="F212" i="26"/>
  <c r="F211" i="26" s="1"/>
  <c r="F210" i="26" s="1"/>
  <c r="F209" i="26" s="1"/>
  <c r="F68" i="26"/>
  <c r="F291" i="26"/>
  <c r="F290" i="26" s="1"/>
  <c r="F24" i="26"/>
  <c r="F23" i="26" s="1"/>
  <c r="F22" i="26" s="1"/>
  <c r="F114" i="26"/>
  <c r="F113" i="26" s="1"/>
  <c r="F112" i="26" s="1"/>
  <c r="F272" i="26"/>
  <c r="F271" i="26" s="1"/>
  <c r="F88" i="26"/>
  <c r="F305" i="26"/>
  <c r="F304" i="26" s="1"/>
  <c r="F303" i="26" s="1"/>
  <c r="F302" i="26" s="1"/>
  <c r="F301" i="26" s="1"/>
  <c r="D30" i="23"/>
  <c r="F197" i="2"/>
  <c r="F196" i="2" s="1"/>
  <c r="F200" i="2"/>
  <c r="F199" i="2" s="1"/>
  <c r="F253" i="2"/>
  <c r="H253" i="2" s="1"/>
  <c r="H252" i="2" s="1"/>
  <c r="H247" i="2" s="1"/>
  <c r="H246" i="2" s="1"/>
  <c r="H245" i="2" s="1"/>
  <c r="H244" i="2" s="1"/>
  <c r="H243" i="2" s="1"/>
  <c r="H242" i="2" s="1"/>
  <c r="H254" i="2" s="1"/>
  <c r="F107" i="2"/>
  <c r="F195" i="2" l="1"/>
  <c r="F233" i="26"/>
  <c r="F197" i="26" s="1"/>
  <c r="F270" i="26"/>
  <c r="F269" i="26" s="1"/>
  <c r="F268" i="26" s="1"/>
  <c r="F151" i="26"/>
  <c r="F61" i="26"/>
  <c r="F7" i="26" s="1"/>
  <c r="F248" i="2"/>
  <c r="F13" i="2"/>
  <c r="F12" i="2" s="1"/>
  <c r="F23" i="2"/>
  <c r="F25" i="2"/>
  <c r="F27" i="2"/>
  <c r="F30" i="2"/>
  <c r="F29" i="2" s="1"/>
  <c r="F37" i="2"/>
  <c r="F36" i="2" s="1"/>
  <c r="F35" i="2" s="1"/>
  <c r="F34" i="2" s="1"/>
  <c r="F33" i="2" s="1"/>
  <c r="F50" i="2"/>
  <c r="F49" i="2" s="1"/>
  <c r="F48" i="2" s="1"/>
  <c r="F47" i="2" s="1"/>
  <c r="F46" i="2" s="1"/>
  <c r="F45" i="2" s="1"/>
  <c r="F56" i="2"/>
  <c r="F55" i="2" s="1"/>
  <c r="F54" i="2" s="1"/>
  <c r="F53" i="2" s="1"/>
  <c r="F67" i="2"/>
  <c r="F66" i="2" s="1"/>
  <c r="F65" i="2" s="1"/>
  <c r="F64" i="2" s="1"/>
  <c r="F62" i="2"/>
  <c r="F61" i="2" s="1"/>
  <c r="F60" i="2" s="1"/>
  <c r="F59" i="2" s="1"/>
  <c r="F73" i="2"/>
  <c r="F72" i="2" s="1"/>
  <c r="F71" i="2" s="1"/>
  <c r="F70" i="2" s="1"/>
  <c r="F69" i="2" s="1"/>
  <c r="F78" i="2"/>
  <c r="F80" i="2"/>
  <c r="F84" i="2"/>
  <c r="F83" i="2" s="1"/>
  <c r="F82" i="2" s="1"/>
  <c r="F88" i="2"/>
  <c r="F87" i="2" s="1"/>
  <c r="F86" i="2" s="1"/>
  <c r="F98" i="2"/>
  <c r="F100" i="2"/>
  <c r="F102" i="2"/>
  <c r="F105" i="2"/>
  <c r="F104" i="2" s="1"/>
  <c r="F111" i="2"/>
  <c r="F113" i="2"/>
  <c r="F120" i="2"/>
  <c r="F119" i="2" s="1"/>
  <c r="F118" i="2" s="1"/>
  <c r="F117" i="2" s="1"/>
  <c r="F116" i="2" s="1"/>
  <c r="F115" i="2" s="1"/>
  <c r="F128" i="2"/>
  <c r="F127" i="2" s="1"/>
  <c r="F126" i="2" s="1"/>
  <c r="F125" i="2" s="1"/>
  <c r="F124" i="2" s="1"/>
  <c r="F123" i="2" s="1"/>
  <c r="F135" i="2"/>
  <c r="F134" i="2" s="1"/>
  <c r="F133" i="2" s="1"/>
  <c r="F132" i="2" s="1"/>
  <c r="F140" i="2"/>
  <c r="F139" i="2" s="1"/>
  <c r="F138" i="2" s="1"/>
  <c r="F137" i="2" s="1"/>
  <c r="F146" i="2"/>
  <c r="F151" i="2"/>
  <c r="F150" i="2" s="1"/>
  <c r="F159" i="2"/>
  <c r="F158" i="2" s="1"/>
  <c r="F157" i="2" s="1"/>
  <c r="F156" i="2" s="1"/>
  <c r="F155" i="2" s="1"/>
  <c r="F154" i="2" s="1"/>
  <c r="F153" i="2" s="1"/>
  <c r="F170" i="2"/>
  <c r="F169" i="2" s="1"/>
  <c r="F167" i="2"/>
  <c r="F166" i="2" s="1"/>
  <c r="F180" i="2"/>
  <c r="F179" i="2" s="1"/>
  <c r="F177" i="2"/>
  <c r="F176" i="2" s="1"/>
  <c r="F185" i="2"/>
  <c r="F184" i="2" s="1"/>
  <c r="F183" i="2" s="1"/>
  <c r="F182" i="2" s="1"/>
  <c r="F190" i="2"/>
  <c r="F189" i="2" s="1"/>
  <c r="F188" i="2" s="1"/>
  <c r="F187" i="2" s="1"/>
  <c r="F205" i="2"/>
  <c r="F204" i="2" s="1"/>
  <c r="F203" i="2" s="1"/>
  <c r="F209" i="2"/>
  <c r="F208" i="2" s="1"/>
  <c r="F207" i="2" s="1"/>
  <c r="F213" i="2"/>
  <c r="F212" i="2" s="1"/>
  <c r="F211" i="2" s="1"/>
  <c r="F225" i="2"/>
  <c r="F227" i="2"/>
  <c r="F230" i="2"/>
  <c r="F229" i="2" s="1"/>
  <c r="F233" i="2"/>
  <c r="F232" i="2" s="1"/>
  <c r="F238" i="2"/>
  <c r="F240" i="2"/>
  <c r="F250" i="2"/>
  <c r="F252" i="2"/>
  <c r="F202" i="2" l="1"/>
  <c r="F11" i="2"/>
  <c r="F10" i="2" s="1"/>
  <c r="F9" i="2" s="1"/>
  <c r="F8" i="2" s="1"/>
  <c r="F22" i="2"/>
  <c r="F21" i="2" s="1"/>
  <c r="F20" i="2" s="1"/>
  <c r="F19" i="2" s="1"/>
  <c r="F18" i="2" s="1"/>
  <c r="F110" i="2"/>
  <c r="F109" i="2" s="1"/>
  <c r="F319" i="26"/>
  <c r="F77" i="2"/>
  <c r="F76" i="2" s="1"/>
  <c r="F75" i="2" s="1"/>
  <c r="F145" i="2"/>
  <c r="F144" i="2" s="1"/>
  <c r="F143" i="2" s="1"/>
  <c r="F142" i="2" s="1"/>
  <c r="F131" i="2"/>
  <c r="F130" i="2" s="1"/>
  <c r="F97" i="2"/>
  <c r="F96" i="2" s="1"/>
  <c r="F58" i="2"/>
  <c r="F175" i="2"/>
  <c r="F174" i="2" s="1"/>
  <c r="F173" i="2" s="1"/>
  <c r="F172" i="2" s="1"/>
  <c r="F165" i="2"/>
  <c r="F164" i="2" s="1"/>
  <c r="F163" i="2" s="1"/>
  <c r="F162" i="2" s="1"/>
  <c r="F247" i="2"/>
  <c r="F246" i="2" s="1"/>
  <c r="F245" i="2" s="1"/>
  <c r="F244" i="2" s="1"/>
  <c r="F243" i="2" s="1"/>
  <c r="F242" i="2" s="1"/>
  <c r="F224" i="2"/>
  <c r="F223" i="2" s="1"/>
  <c r="F222" i="2" s="1"/>
  <c r="F237" i="2"/>
  <c r="F236" i="2" s="1"/>
  <c r="F235" i="2" s="1"/>
  <c r="F122" i="2" l="1"/>
  <c r="F95" i="2"/>
  <c r="F94" i="2" s="1"/>
  <c r="F52" i="2" s="1"/>
  <c r="F7" i="2" s="1"/>
  <c r="F194" i="2"/>
  <c r="F193" i="2" s="1"/>
  <c r="F192" i="2" s="1"/>
  <c r="F161" i="2" s="1"/>
  <c r="F221" i="2"/>
  <c r="F220" i="2" s="1"/>
  <c r="F219" i="2" s="1"/>
  <c r="F254" i="2" l="1"/>
  <c r="C20" i="4"/>
  <c r="E20" i="4" s="1"/>
  <c r="C15" i="4" l="1"/>
  <c r="C8" i="4"/>
  <c r="C29" i="4"/>
  <c r="C26" i="4"/>
  <c r="E26" i="4" s="1"/>
  <c r="C24" i="4"/>
  <c r="E24" i="4" s="1"/>
  <c r="C12" i="4"/>
  <c r="C10" i="4" s="1"/>
  <c r="E8" i="4" l="1"/>
  <c r="E7" i="4" s="1"/>
  <c r="C7" i="4"/>
  <c r="E23" i="4"/>
  <c r="C23" i="4"/>
  <c r="E31" i="4" l="1"/>
  <c r="C31" i="4"/>
</calcChain>
</file>

<file path=xl/sharedStrings.xml><?xml version="1.0" encoding="utf-8"?>
<sst xmlns="http://schemas.openxmlformats.org/spreadsheetml/2006/main" count="1699" uniqueCount="290">
  <si>
    <t>Код бюджетной квалификации</t>
  </si>
  <si>
    <t>Доходы (Вид налога)</t>
  </si>
  <si>
    <t>000 100 00000 00 0000 000</t>
  </si>
  <si>
    <t>Доходы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</si>
  <si>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</si>
  <si>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</si>
  <si>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</si>
  <si>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</si>
  <si>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</si>
  <si>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</si>
  <si>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</si>
  <si>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</si>
  <si>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</si>
  <si>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182 106 06000 00 0000 110</t>
  </si>
  <si>
    <t>ЗЕМЕЛЬНЫЙ НАЛОГ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</si>
  <si>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</si>
  <si>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</si>
  <si>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</si>
  <si>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</si>
  <si>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</si>
  <si>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650 111 01050 10 0000 120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</si>
  <si>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</si>
  <si>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</si>
  <si>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650 200 00000 00 0000 000</t>
  </si>
  <si>
    <t>650 202 01001 10 0000 151</t>
  </si>
  <si>
    <t>650 202 03003 10 0000 151</t>
  </si>
  <si>
    <t>650 202 03015 10 0000 151</t>
  </si>
  <si>
    <t>Всего доходов:</t>
  </si>
  <si>
    <t>Наименование показателя</t>
  </si>
  <si>
    <t>РЗ</t>
  </si>
  <si>
    <t>ПР</t>
  </si>
  <si>
    <t>ЦСР</t>
  </si>
  <si>
    <t>ВР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</si>
  <si>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</si>
  <si>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</si>
  <si>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</si>
  <si>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</si>
  <si>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</si>
  <si>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</si>
  <si>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</si>
  <si>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</si>
  <si>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</si>
  <si>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</si>
  <si>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</si>
  <si>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</si>
  <si>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</si>
  <si>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</si>
  <si>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</si>
  <si>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</si>
  <si>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администрация сельского поселения Светлый</t>
  </si>
  <si>
    <t>Код группы, подгруппы, статьи и вида источников</t>
  </si>
  <si>
    <t>Код  главного администратора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</si>
  <si>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</si>
  <si>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01 05 00 00 00 0000 000</t>
  </si>
  <si>
    <t xml:space="preserve">Изменение остатков  средств на счетах по учету средств бюджета 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</si>
  <si>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</si>
  <si>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</si>
  <si>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</si>
  <si>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</si>
  <si>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</si>
  <si>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</si>
  <si>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тыс. рублей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</si>
  <si>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</si>
  <si>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</si>
  <si>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</si>
  <si>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</si>
  <si>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</si>
  <si>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</si>
  <si>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Управление Резервным фондом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</si>
  <si>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</si>
  <si>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</si>
  <si>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</si>
  <si>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</si>
  <si>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</si>
  <si>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</si>
  <si>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>тыс.руб.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</si>
  <si>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</si>
  <si>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</si>
  <si>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</si>
  <si>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</si>
  <si>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</si>
  <si>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</si>
  <si>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</si>
  <si>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</si>
  <si>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Подпрограмма "Развитие массовой физической культуры и спорта"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</si>
  <si>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</si>
  <si>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</si>
  <si>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</si>
  <si>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</si>
  <si>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</si>
  <si>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</si>
  <si>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</si>
  <si>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"Содействие проведению капитального ремонта многоквартирных домов"</t>
  </si>
  <si>
    <t>Подпрограмма "Повышение энергоэффективности в отраслях экономики"</t>
  </si>
  <si>
    <t>Подпрограмма "Профилактика правонарушений"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</si>
  <si>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</si>
  <si>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Подпрограмма "Укрепление пожарной безопасности"</t>
  </si>
  <si>
    <t>Межбюджетные трансферты</t>
  </si>
  <si>
    <t>Непрограммные расходы</t>
  </si>
  <si>
    <t>000 202 01000 00 0000 151</t>
  </si>
  <si>
    <t>000 202 03000 00 0000 151</t>
  </si>
  <si>
    <t>000 202 04000 00 0000 151</t>
  </si>
  <si>
    <t>650 202 04999 10 0000 151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</si>
  <si>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</si>
  <si>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</si>
  <si>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</si>
  <si>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</si>
  <si>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01 05 02 01 01 0000 510</t>
  </si>
  <si>
    <t>01 05 02 01 01 0000 610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</si>
  <si>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</si>
  <si>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</si>
  <si>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</si>
  <si>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государственную регистрацию актов гражданского состояния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</si>
  <si>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</si>
  <si>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межбюджетные трансферты передаваемые бюджетам сельских поселений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</si>
  <si>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Светлый на 2014 – 2020 годы"</t>
  </si>
  <si>
    <t>Муниципальная программа  "Доступная среда в сельском поселении Светлый на 2014 – 2017 годы"</t>
  </si>
  <si>
    <t>Муниципальная программа "Обеспечение прав и законных интересов населения сельского поселения Светлый в отдельных сферах жизнедеятельности в 2014-2020 годах"</t>
  </si>
  <si>
    <t>Муниципальная программа "Обеспечение экологической безопасности сельского поселения Светлый на 2014-2020 годы"</t>
  </si>
  <si>
    <t>Муниципальная программа «Управление муниципальным имуществом в сельском поселении Светлый на 2014-2018 годы»</t>
  </si>
  <si>
    <t>Муниципальная программа «Информационное общество сельского поселения Светлый на 2014-2018 годы»</t>
  </si>
  <si>
    <t>Муниципальная программа "Развитие жилищно-коммунального комплекса и повышение энергетической эффективности в сельском поселении Светлый на 2014 – 2020 годы"</t>
  </si>
  <si>
    <t>Муниципальная программа "Развитие культуры и туризма в сельском поселении Светлый на 2014-2018 годы"</t>
  </si>
  <si>
    <t>Муниципальная программа "Развитие физической культуры, спорта и молодежной политики в сельском поселении Светлый на 2014-2018 годы"</t>
  </si>
  <si>
    <t>Доходы бюджета сельского поселения Светлый на 2016 год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</si>
  <si>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</si>
  <si>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кахенных)</t>
  </si>
  <si>
    <t>Глава муниципального образования</t>
  </si>
  <si>
    <t>Подпрограмма "Профилактика незаконного оборота и потребления наркотических средств и психотропных средств"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</si>
  <si>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</si>
  <si>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Мероприятия по противодействию злоупотреблению наркотиками и их незаконному обороту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</si>
  <si>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</si>
  <si>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</si>
  <si>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Основное мероприятие "Работы по очистке водоохранных зон от металлолома, строительного мусора"</t>
  </si>
  <si>
    <t>Реализация мероприятий (в случае если не предусмотрено по обособленным направлениям расходов)</t>
  </si>
  <si>
    <t>Непрограммное направление деятельности "Исполнение отдельных расходных обязательств Березовского района"</t>
  </si>
  <si>
    <t>Субвенции на осуществление первичного военного учета на территориях, где отсутствуют военные комиссариаты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</si>
  <si>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</si>
  <si>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(фед.бюджет)</t>
  </si>
  <si>
    <t>Основное мероприятие "Огранизация пропаганды и обучение населения в области гражданской обороны и чрезвычайных ситуаций"</t>
  </si>
  <si>
    <t>Другие вопросы в области национальной безопасности и правоохранительной деятельности</t>
  </si>
  <si>
    <t>Основное мероприятие "Создание условий для деятельности народных дружин"</t>
  </si>
  <si>
    <t>Субсидии  для создания условий для деятельности народных дружин</t>
  </si>
  <si>
    <t>Расходы местного бюджета (в т.ч. и поселения) на софинансирование программ из бюджета автономного округа</t>
  </si>
  <si>
    <t>Подпрограмма "Профилактика экстремизма"</t>
  </si>
  <si>
    <t>Основное мероприятие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</si>
  <si>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Основное мероприятие "Подготовка систем коммунальной инфраструктуры к осенне-зимнему периоду"</t>
  </si>
  <si>
    <t>Подпрограмма "Обеспечение реализации муниципальной программы"</t>
  </si>
  <si>
    <t>Основное мероприятие "Мероприятия по благоустройству территории  сельского поселения Светлый"</t>
  </si>
  <si>
    <t>Основное мероприятие "Мероприятия по отлову и содержанию безнадзорных животных, обитающих на территории сельского поселения Светлый"</t>
  </si>
  <si>
    <t>Основное мероприятие "Содействие развитию исторических и иных местных традиций"</t>
  </si>
  <si>
    <t>Подпрограмма "Повышение качества культурных услуг, предоставляемых в области библиотечного, музейного и архивного дела"</t>
  </si>
  <si>
    <t>Основное мероприятие "Развитие библиотечного дела"</t>
  </si>
  <si>
    <t xml:space="preserve">Субсидии на модернизацию общедоступных муниципальных библиотек в рамках  подпрограммы "Обеспечение прав граждан на доступ к культурным ценностям и информации" </t>
  </si>
  <si>
    <t>Подпрограмма "Укрепление единого культурного пространства"</t>
  </si>
  <si>
    <t>Основное мероприятие "Сохранение и развитие народного творчества и традиционной культуры"</t>
  </si>
  <si>
    <t>Муниципальная программа "Развитие физической культуры, спорта и молодежной политики в Березовском районе на 2014-2018 годы"</t>
  </si>
  <si>
    <t>Основное мероприятие "Обеспечение организации и проведения физкультурных и массовых спортивных мероприятий"</t>
  </si>
  <si>
    <t xml:space="preserve">Основное  мероприятие «Управление  и содержание общего имущества многоквартирных домов» </t>
  </si>
  <si>
    <t>Субсидии неккомерческой организации Югорский фонд капитального ремонта многоквартирных домов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</si>
  <si>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</si>
  <si>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</si>
  <si>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Подпрограмма "Дети Югры"</t>
  </si>
  <si>
    <t>Основное мероприятие "Организация отдыха, оздоровления и занятости детей"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</si>
  <si>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</si>
  <si>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</si>
  <si>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</si>
  <si>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Основное мероприятие "Проведение комплекса мероприятий по дооборудованию, адаптации объектов социальной сферы для инвалидов"</t>
  </si>
  <si>
    <t>Основное мероприятие "Страхование муниципального имущества от случайных и непредвиденных событий"</t>
  </si>
  <si>
    <t>Основное мероприятие "Обеспечение реализации части полномочий городских и сельских поселений по администрированию доходов, получаемых в виде арендной платы за земельные участки и доходов получаемых от продажи земельных участков, государственная собственность на которые не разграничена и которые расположены в границах поселений"</t>
  </si>
  <si>
    <t>Основное мероприятие Организация пропаганды и обучение населения в области пожарной безопасности</t>
  </si>
  <si>
    <t>Субсидии на реконструкцию, расширение, модернизацию, строительство объектов коммунального комплекса в рамках подпрограммы "Создание условий для обеспечения качественными коммунальными услугами"</t>
  </si>
  <si>
    <t>Основное мероприятие "Повышение энергетической эффективности при производстве и передаче энергетических ресурсов"</t>
  </si>
  <si>
    <t>Реализация мероприятий в области энергосбережения и повышения энергетической эффективности</t>
  </si>
  <si>
    <t>Основное мероприятие "Разработка, утверждение, актуализация схем систем коммунальной инфраструктуры"</t>
  </si>
  <si>
    <t>Основное мероприятие "Повышение профессионального уровня органов местного самоуправления"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</si>
  <si>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трудоустойству граждан"</t>
  </si>
  <si>
    <t>Основное мероприятие "Приобретение имущества в муниципальную собственность"</t>
  </si>
  <si>
    <t>Источники внутреннего финансирования дефицита бюджета сельского поселения Светлый на 2016 год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</si>
  <si>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</si>
  <si>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</si>
  <si>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</si>
  <si>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</si>
  <si>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</si>
  <si>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</si>
  <si>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</si>
  <si>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Распределение бюджетных ассигнований по разделам, подразделам классификации расходов бюджета сельского поселения Светлый на 2016 год</t>
  </si>
  <si>
    <t>ИТОГО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</si>
  <si>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2016 год</t>
  </si>
  <si>
    <t>Подпрограмма "Обеспечение исполнения полномочий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</si>
  <si>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</si>
  <si>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Муниципальная программа "Совершенствование муниципального управления в сельском поселении Светлый на 2014 год и плановый период 2015-2018 годов"</t>
  </si>
  <si>
    <t>Подпрограмма "Обеспечение исполнения полномочий администрации сельского поселения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</si>
  <si>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</si>
  <si>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Подпрограмма "Развитие системы обращения с отходами производства и потребления в сельском поселении Светлый"</t>
  </si>
  <si>
    <t>Основное мероприятие "Управление и распоряжение муниципальным имуществом и земельными ресурсами в сельском поселении Светлом"</t>
  </si>
  <si>
    <t>Непрограммное направление деятельности "Исполнение отдельных расходных обязательств сельского поселения Светлый"</t>
  </si>
  <si>
    <t>Муниципальная программа "Обеспечение прав и законных интересов населения в сельском поселении Светлый в отдельных сферах жизнедеятельности в 2014-2020 годах"</t>
  </si>
  <si>
    <t>Подпрограмма "Развитие информационного сообщества и обеспечение деятельности органов местного самоуправления в сельском поселении Светлый"</t>
  </si>
  <si>
    <t>Основное мероприятие "Обеспечение условий для выполнения функций, возложенных на администрацию сельского поселения Светлый"</t>
  </si>
  <si>
    <t>Муниципальная программа "Социальная поддержка жителей в сельском поселении Светлый на 2014 – 2018 годы"</t>
  </si>
  <si>
    <t>Подпрограмма "Развитие информационного сообщества и обеспечение деятельности органов местного самоуправления сельского поселения Светлый"</t>
  </si>
  <si>
    <t>Муниципальная программа "Совершенствование муниципального управления сельского поселения Светлый на 2014 год и плановый период 2015-2018 годов"</t>
  </si>
  <si>
    <t>Муниципальная программа "Социальная поддержка жителей сельского поселения Светлый на 2014 – 2018 годы"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</si>
  <si>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</si>
  <si>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</si>
  <si>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</si>
  <si>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</si>
  <si>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</si>
  <si>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10108D9300</t>
  </si>
  <si>
    <t>10103S0001</t>
  </si>
  <si>
    <t>09102S0001</t>
  </si>
  <si>
    <t>02101S0001</t>
  </si>
  <si>
    <t>03101S0001</t>
  </si>
  <si>
    <t>Закупка товаров, работ и услуг для обеспечения государственных (муниципальных) нужд</t>
  </si>
  <si>
    <t>Ведомственная структура расходов бюджета сельского поселения Светлый на 2016 год</t>
  </si>
  <si>
    <t>тысруб</t>
  </si>
  <si>
    <t>Осуществление переданных органам государственной власти субъектов РФ в соответствии с п 1 статьи 4 ФЗ "Об актах гражданского состояния"полномочий РФ на государственную регистацию актов гражданского состояния (федбюджет)</t>
  </si>
  <si>
    <t>Расходы местного бюджета (в тч и поселения) на софинансирование программ из бюджета автономного округа</t>
  </si>
  <si>
    <t>0200000000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</si>
  <si>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2016 год</t>
  </si>
  <si>
    <t>0210000000</t>
  </si>
  <si>
    <t>0210100000</t>
  </si>
  <si>
    <t>0210185060</t>
  </si>
  <si>
    <t>0300000000</t>
  </si>
  <si>
    <t>0310000000</t>
  </si>
  <si>
    <t>0310100000</t>
  </si>
  <si>
    <t>0310100590</t>
  </si>
  <si>
    <t>0310182070</t>
  </si>
  <si>
    <t>0340000000</t>
  </si>
  <si>
    <t>0340200590</t>
  </si>
  <si>
    <t>0340200000</t>
  </si>
  <si>
    <t>0400000000</t>
  </si>
  <si>
    <t>0410000000</t>
  </si>
  <si>
    <t>0410100000</t>
  </si>
  <si>
    <t>0410100590</t>
  </si>
  <si>
    <t>0900000000</t>
  </si>
  <si>
    <t>0910000000</t>
  </si>
  <si>
    <t>0910200000</t>
  </si>
  <si>
    <t>0910282190</t>
  </si>
  <si>
    <t>009102S0001</t>
  </si>
  <si>
    <t>0920000000</t>
  </si>
  <si>
    <t>0920200000</t>
  </si>
  <si>
    <t>0920296010</t>
  </si>
  <si>
    <t>0920299990</t>
  </si>
  <si>
    <t>0950000000</t>
  </si>
  <si>
    <t>0950200000</t>
  </si>
  <si>
    <t>0950220020</t>
  </si>
  <si>
    <t>0960000000</t>
  </si>
  <si>
    <t>0960300000</t>
  </si>
  <si>
    <t>0960399990</t>
  </si>
  <si>
    <t>00 00 00 00 00 0000 000</t>
  </si>
  <si>
    <t>Муниципальная программа "Благоустройство территории сельского поселения Светлый на 2014-2018 годы"</t>
  </si>
  <si>
    <t>500</t>
  </si>
  <si>
    <t>600</t>
  </si>
  <si>
    <t>01</t>
  </si>
  <si>
    <t>02101S0000</t>
  </si>
  <si>
    <t>03101S0000</t>
  </si>
  <si>
    <t>0410100588</t>
  </si>
  <si>
    <t>0410100589</t>
  </si>
  <si>
    <t>1110199990</t>
  </si>
  <si>
    <t>5000100000</t>
  </si>
  <si>
    <t>5000000000</t>
  </si>
  <si>
    <t>5000189020</t>
  </si>
  <si>
    <t>Приложение 1                                      к решению Совета депутатов сельского поселения Светлый       от 29.12.2015 №128</t>
  </si>
  <si>
    <t>Приложение 2                                     к решению Совета депутатов сельского поселения Светлый         от 29.12.2015 №128</t>
  </si>
  <si>
    <t>Приложение 3                                      к решению Совета депутатов сельского поселения Светлый         от 29.12.2015 №128</t>
  </si>
  <si>
    <t>Приложение 5                                      к решению Совета депутатов сельского поселения Светлый          от 29.12.2015 №128</t>
  </si>
  <si>
    <t>Приложение 11                                                            к  решению Совета депутатов сельского поселения Светлый                                                   от 29.12.2015 №128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</si>
  <si>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</si>
  <si>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1810102080</t>
  </si>
  <si>
    <t>Глава местной администрации (исполнительно-распорядительного органа муниципального образования)</t>
  </si>
  <si>
    <t>2400400000</t>
  </si>
  <si>
    <t>2400499990</t>
  </si>
  <si>
    <t>Основное мероприятие "Мероприятия по обеспечению территории сельского поселения Светлый уличным освещением"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</si>
  <si>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</si>
  <si>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</si>
  <si>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650 114 02053 10 0000 410</t>
  </si>
  <si>
    <t>Уточнение</t>
  </si>
  <si>
    <t>Уточненный план</t>
  </si>
  <si>
    <t xml:space="preserve">Утвержденно решением Совета депутатов сельского поселения Светлый                               от 29.12.2015 № 128  </t>
  </si>
  <si>
    <t>Приложение 4                                                          к решению Совета депутатов сельского поселения Светлый                                                от 29.12.2015 №128</t>
  </si>
  <si>
    <t>000 114 00000 00 0000 000</t>
  </si>
  <si>
    <t>ДОХОДЫ ОТ ПРОДАЖИ МАТЕРИАЛЬНЫХ И НЕМАТЕРИАЛЬНЫХ АКТИВОВ</t>
  </si>
  <si>
    <t>Приложение 1                                      к решению Совета депутатов сельского поселения Светлый       от 25.03.2016 №136</t>
  </si>
  <si>
    <t>Приложение 2                                     к решению Совета депутатов сельского поселения Светлый         от 25.03.2016 №136</t>
  </si>
  <si>
    <t>Приложение 3                                      к решению Совета депутатов сельского поселения Светлый          от 25.03.2016 №136</t>
  </si>
  <si>
    <t>Приложение 4                                                         к решению Совета депутатов сельского поселения Светлый                                                  от 25.03.2016 №136</t>
  </si>
  <si>
    <t>Приложение 5                                      к решению Совета депутатов сельского поселения Светлый            от 25.03.2016 №136</t>
  </si>
  <si>
    <t>Приложение 6                                                            к  решению Совета депутатов                                     сельского поселения Светлый                                                     от 25.03.2016 №136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</si>
</sst>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р_._-;\-* #,##0.00_р_._-;_-* &quot;-&quot;??_р_._-;_-@_-"/>
    <numFmt numFmtId="164" formatCode="#,##0.0"/>
    <numFmt numFmtId="165" formatCode="000"/>
    <numFmt numFmtId="166" formatCode="00"/>
    <numFmt numFmtId="167" formatCode="0000000"/>
    <numFmt numFmtId="168" formatCode="0000"/>
    <numFmt numFmtId="169" formatCode="000;;"/>
    <numFmt numFmtId="170" formatCode="00;;"/>
    <numFmt numFmtId="171" formatCode="#,##0.0_ ;[Red]\-#,##0.0\ "/>
    <numFmt numFmtId="172" formatCode="#,##0.000000_ ;[Red]\-#,##0.000000\ "/>
    <numFmt numFmtId="173" formatCode="0.0000"/>
    <numFmt numFmtId="174" formatCode="#,##0.0000"/>
    <numFmt numFmtId="175" formatCode="#,##0.0;[Red]\-#,##0.0;0.0"/>
    <numFmt numFmtId="176" formatCode="0.0"/>
    <numFmt numFmtId="177" formatCode="#,##0.00;[Red]\-#,##0.00;0.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132">
    <xf numFmtId="0" fontId="0" fillId="0" borderId="0" xfId="0"/>
    <xf numFmtId="168" fontId="3" fillId="2" borderId="8" xfId="2" applyNumberFormat="1" applyFont="1" applyFill="1" applyBorder="1" applyAlignment="1" applyProtection="1">
      <alignment wrapText="1"/>
      <protection hidden="1"/>
    </xf>
    <xf numFmtId="165" fontId="3" fillId="2" borderId="10" xfId="2" applyNumberFormat="1" applyFont="1" applyFill="1" applyBorder="1" applyAlignment="1" applyProtection="1">
      <alignment horizontal="left" vertical="center" wrapText="1"/>
      <protection hidden="1"/>
    </xf>
    <xf numFmtId="165" fontId="3" fillId="0" borderId="10" xfId="2" applyNumberFormat="1" applyFont="1" applyFill="1" applyBorder="1" applyAlignment="1" applyProtection="1">
      <alignment horizontal="left" vertical="center" wrapText="1"/>
      <protection hidden="1"/>
    </xf>
    <xf numFmtId="168" fontId="3" fillId="0" borderId="10" xfId="2" applyNumberFormat="1" applyFont="1" applyFill="1" applyBorder="1" applyAlignment="1" applyProtection="1">
      <alignment horizontal="left" vertical="center" wrapText="1"/>
      <protection hidden="1"/>
    </xf>
    <xf numFmtId="168" fontId="3" fillId="0" borderId="10" xfId="1" applyNumberFormat="1" applyFont="1" applyFill="1" applyBorder="1" applyAlignment="1" applyProtection="1">
      <alignment wrapText="1"/>
      <protection hidden="1"/>
    </xf>
    <xf numFmtId="168" fontId="3" fillId="0" borderId="2" xfId="1" applyNumberFormat="1" applyFont="1" applyFill="1" applyBorder="1" applyAlignment="1" applyProtection="1">
      <alignment wrapText="1"/>
      <protection hidden="1"/>
    </xf>
    <xf numFmtId="168" fontId="3" fillId="0" borderId="2" xfId="1" applyNumberFormat="1" applyFont="1" applyFill="1" applyBorder="1" applyAlignment="1" applyProtection="1">
      <alignment horizontal="center" wrapText="1"/>
      <protection hidden="1"/>
    </xf>
    <xf numFmtId="167" fontId="3" fillId="0" borderId="10" xfId="2" applyNumberFormat="1" applyFont="1" applyFill="1" applyBorder="1" applyAlignment="1" applyProtection="1">
      <alignment horizontal="left" vertical="center" wrapText="1"/>
      <protection hidden="1"/>
    </xf>
    <xf numFmtId="167" fontId="3" fillId="0" borderId="4" xfId="2" applyNumberFormat="1" applyFont="1" applyFill="1" applyBorder="1" applyAlignment="1" applyProtection="1">
      <alignment horizontal="center" vertical="center"/>
      <protection hidden="1"/>
    </xf>
    <xf numFmtId="170" fontId="3" fillId="0" borderId="4" xfId="2" applyNumberFormat="1" applyFont="1" applyFill="1" applyBorder="1" applyAlignment="1" applyProtection="1">
      <alignment horizontal="center" vertical="center"/>
      <protection hidden="1"/>
    </xf>
    <xf numFmtId="49" fontId="3" fillId="0" borderId="2" xfId="2" applyNumberFormat="1" applyFont="1" applyFill="1" applyBorder="1" applyAlignment="1" applyProtection="1">
      <alignment horizontal="center" vertical="center"/>
      <protection hidden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165" fontId="3" fillId="0" borderId="2" xfId="2" applyNumberFormat="1" applyFont="1" applyFill="1" applyBorder="1" applyAlignment="1" applyProtection="1">
      <alignment horizontal="left" vertical="center" wrapText="1"/>
      <protection hidden="1"/>
    </xf>
    <xf numFmtId="170" fontId="3" fillId="0" borderId="2" xfId="2" applyNumberFormat="1" applyFont="1" applyFill="1" applyBorder="1" applyAlignment="1" applyProtection="1">
      <alignment horizontal="center" vertical="center"/>
      <protection hidden="1"/>
    </xf>
    <xf numFmtId="167" fontId="3" fillId="0" borderId="2" xfId="2" applyNumberFormat="1" applyFont="1" applyFill="1" applyBorder="1" applyAlignment="1" applyProtection="1">
      <alignment horizontal="center" vertical="center"/>
      <protection hidden="1"/>
    </xf>
    <xf numFmtId="167" fontId="3" fillId="0" borderId="2" xfId="2" applyNumberFormat="1" applyFont="1" applyFill="1" applyBorder="1" applyAlignment="1" applyProtection="1">
      <alignment horizontal="left" vertical="center" wrapText="1"/>
      <protection hidden="1"/>
    </xf>
    <xf numFmtId="170" fontId="5" fillId="0" borderId="4" xfId="2" applyNumberFormat="1" applyFont="1" applyFill="1" applyBorder="1" applyAlignment="1" applyProtection="1">
      <alignment horizontal="center" vertical="center"/>
      <protection hidden="1"/>
    </xf>
    <xf numFmtId="166" fontId="3" fillId="2" borderId="4" xfId="2" applyNumberFormat="1" applyFont="1" applyFill="1" applyBorder="1" applyAlignment="1" applyProtection="1">
      <alignment horizontal="center"/>
      <protection hidden="1"/>
    </xf>
    <xf numFmtId="165" fontId="3" fillId="0" borderId="8" xfId="2" applyNumberFormat="1" applyFont="1" applyFill="1" applyBorder="1" applyAlignment="1" applyProtection="1">
      <alignment horizontal="left" vertical="center" wrapText="1"/>
      <protection hidden="1"/>
    </xf>
    <xf numFmtId="0" fontId="3" fillId="0" borderId="2" xfId="5" applyNumberFormat="1" applyFont="1" applyFill="1" applyBorder="1" applyAlignment="1" applyProtection="1">
      <alignment horizontal="center" vertical="center" wrapText="1"/>
      <protection hidden="1"/>
    </xf>
    <xf numFmtId="168" fontId="3" fillId="2" borderId="10" xfId="2" applyNumberFormat="1" applyFont="1" applyFill="1" applyBorder="1" applyAlignment="1" applyProtection="1">
      <alignment horizontal="left" vertical="center" wrapText="1"/>
      <protection hidden="1"/>
    </xf>
    <xf numFmtId="170" fontId="3" fillId="2" borderId="4" xfId="2" applyNumberFormat="1" applyFont="1" applyFill="1" applyBorder="1" applyAlignment="1" applyProtection="1">
      <alignment horizontal="center" vertical="center"/>
      <protection hidden="1"/>
    </xf>
    <xf numFmtId="164" fontId="7" fillId="0" borderId="2" xfId="0" applyNumberFormat="1" applyFont="1" applyBorder="1" applyAlignment="1">
      <alignment horizontal="center" vertical="center"/>
    </xf>
    <xf numFmtId="175" fontId="3" fillId="0" borderId="2" xfId="2" applyNumberFormat="1" applyFont="1" applyFill="1" applyBorder="1" applyAlignment="1" applyProtection="1">
      <alignment horizontal="center" vertical="center"/>
      <protection hidden="1"/>
    </xf>
    <xf numFmtId="175" fontId="3" fillId="0" borderId="2" xfId="1" applyNumberFormat="1" applyFont="1" applyFill="1" applyBorder="1" applyAlignment="1" applyProtection="1">
      <alignment horizontal="center" wrapText="1"/>
      <protection hidden="1"/>
    </xf>
    <xf numFmtId="175" fontId="6" fillId="0" borderId="2" xfId="0" applyNumberFormat="1" applyFont="1" applyFill="1" applyBorder="1" applyAlignment="1">
      <alignment horizontal="center"/>
    </xf>
    <xf numFmtId="49" fontId="3" fillId="0" borderId="4" xfId="2" applyNumberFormat="1" applyFont="1" applyFill="1" applyBorder="1" applyAlignment="1" applyProtection="1">
      <alignment horizontal="center" vertical="center"/>
      <protection hidden="1"/>
    </xf>
    <xf numFmtId="49" fontId="3" fillId="0" borderId="2" xfId="1" applyNumberFormat="1" applyFont="1" applyFill="1" applyBorder="1" applyAlignment="1" applyProtection="1">
      <alignment horizontal="center" wrapText="1"/>
      <protection hidden="1"/>
    </xf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69" fontId="3" fillId="0" borderId="4" xfId="2" applyNumberFormat="1" applyFont="1" applyFill="1" applyBorder="1" applyAlignment="1" applyProtection="1">
      <alignment horizontal="center" vertical="center"/>
      <protection hidden="1"/>
    </xf>
    <xf numFmtId="168" fontId="3" fillId="0" borderId="4" xfId="1" applyNumberFormat="1" applyFont="1" applyFill="1" applyBorder="1" applyAlignment="1" applyProtection="1">
      <alignment wrapText="1"/>
      <protection hidden="1"/>
    </xf>
    <xf numFmtId="0" fontId="3" fillId="0" borderId="2" xfId="2" applyNumberFormat="1" applyFont="1" applyFill="1" applyBorder="1" applyAlignment="1" applyProtection="1">
      <alignment horizontal="center" vertical="center" wrapText="1"/>
      <protection hidden="1"/>
    </xf>
    <xf numFmtId="175" fontId="3" fillId="0" borderId="2" xfId="9" applyNumberFormat="1" applyFont="1" applyFill="1" applyBorder="1" applyAlignment="1" applyProtection="1">
      <alignment horizontal="center" vertical="center"/>
      <protection hidden="1"/>
    </xf>
    <xf numFmtId="177" fontId="3" fillId="0" borderId="2" xfId="2" applyNumberFormat="1" applyFont="1" applyFill="1" applyBorder="1" applyAlignment="1" applyProtection="1">
      <alignment horizontal="center"/>
      <protection hidden="1"/>
    </xf>
    <xf numFmtId="17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>
      <alignment horizontal="center" vertical="center"/>
    </xf>
    <xf numFmtId="175" fontId="6" fillId="0" borderId="2" xfId="0" applyNumberFormat="1" applyFont="1" applyFill="1" applyBorder="1" applyAlignment="1">
      <alignment horizontal="center" vertical="center"/>
    </xf>
    <xf numFmtId="168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171" fontId="6" fillId="0" borderId="2" xfId="0" applyNumberFormat="1" applyFont="1" applyFill="1" applyBorder="1" applyAlignment="1">
      <alignment horizontal="center" vertical="center"/>
    </xf>
    <xf numFmtId="175" fontId="3" fillId="2" borderId="4" xfId="2" applyNumberFormat="1" applyFont="1" applyFill="1" applyBorder="1" applyAlignment="1" applyProtection="1">
      <alignment horizontal="center"/>
      <protection hidden="1"/>
    </xf>
    <xf numFmtId="175" fontId="6" fillId="0" borderId="2" xfId="0" applyNumberFormat="1" applyFont="1" applyBorder="1" applyAlignment="1">
      <alignment horizontal="center" vertical="center"/>
    </xf>
    <xf numFmtId="171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5" fontId="3" fillId="2" borderId="2" xfId="2" applyNumberFormat="1" applyFont="1" applyFill="1" applyBorder="1" applyAlignment="1" applyProtection="1">
      <alignment horizontal="center"/>
      <protection hidden="1"/>
    </xf>
    <xf numFmtId="0" fontId="6" fillId="0" borderId="2" xfId="0" applyFont="1" applyFill="1" applyBorder="1"/>
    <xf numFmtId="49" fontId="3" fillId="0" borderId="4" xfId="1" applyNumberFormat="1" applyFont="1" applyFill="1" applyBorder="1" applyAlignment="1" applyProtection="1">
      <alignment vertical="center" wrapText="1"/>
      <protection hidden="1"/>
    </xf>
    <xf numFmtId="0" fontId="3" fillId="0" borderId="2" xfId="0" applyFont="1" applyFill="1" applyBorder="1"/>
    <xf numFmtId="175" fontId="3" fillId="0" borderId="2" xfId="0" applyNumberFormat="1" applyFont="1" applyFill="1" applyBorder="1" applyAlignment="1">
      <alignment horizontal="center"/>
    </xf>
    <xf numFmtId="17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75" fontId="3" fillId="0" borderId="2" xfId="0" applyNumberFormat="1" applyFont="1" applyFill="1" applyBorder="1" applyAlignment="1">
      <alignment horizontal="center" vertical="center"/>
    </xf>
    <xf numFmtId="175" fontId="3" fillId="0" borderId="2" xfId="2" applyNumberFormat="1" applyFont="1" applyFill="1" applyBorder="1" applyAlignment="1" applyProtection="1">
      <alignment horizontal="center"/>
      <protection hidden="1"/>
    </xf>
    <xf numFmtId="171" fontId="3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/>
    <xf numFmtId="172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3" fillId="0" borderId="9" xfId="2" applyNumberFormat="1" applyFont="1" applyFill="1" applyBorder="1" applyAlignment="1" applyProtection="1">
      <alignment horizontal="left"/>
      <protection hidden="1"/>
    </xf>
    <xf numFmtId="0" fontId="3" fillId="0" borderId="6" xfId="2" applyNumberFormat="1" applyFont="1" applyFill="1" applyBorder="1" applyAlignment="1" applyProtection="1">
      <alignment horizontal="center"/>
      <protection hidden="1"/>
    </xf>
    <xf numFmtId="49" fontId="3" fillId="0" borderId="6" xfId="2" applyNumberFormat="1" applyFont="1" applyFill="1" applyBorder="1" applyAlignment="1" applyProtection="1">
      <alignment horizontal="center"/>
      <protection hidden="1"/>
    </xf>
    <xf numFmtId="0" fontId="3" fillId="0" borderId="6" xfId="2" applyNumberFormat="1" applyFont="1" applyFill="1" applyBorder="1" applyAlignment="1" applyProtection="1">
      <protection hidden="1"/>
    </xf>
    <xf numFmtId="43" fontId="6" fillId="0" borderId="0" xfId="9" applyFont="1" applyFill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174" fontId="6" fillId="0" borderId="0" xfId="0" applyNumberFormat="1" applyFont="1"/>
    <xf numFmtId="173" fontId="6" fillId="0" borderId="0" xfId="0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49" fontId="3" fillId="0" borderId="6" xfId="2" applyNumberFormat="1" applyFont="1" applyFill="1" applyBorder="1" applyAlignment="1" applyProtection="1">
      <alignment vertical="center"/>
      <protection hidden="1"/>
    </xf>
    <xf numFmtId="43" fontId="3" fillId="0" borderId="0" xfId="9" applyFont="1" applyFill="1"/>
    <xf numFmtId="172" fontId="3" fillId="0" borderId="0" xfId="0" applyNumberFormat="1" applyFont="1" applyFill="1"/>
    <xf numFmtId="0" fontId="6" fillId="0" borderId="5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168" fontId="3" fillId="0" borderId="11" xfId="2" applyNumberFormat="1" applyFont="1" applyFill="1" applyBorder="1" applyAlignment="1" applyProtection="1">
      <alignment horizontal="left" vertical="center" wrapText="1"/>
      <protection hidden="1"/>
    </xf>
    <xf numFmtId="170" fontId="3" fillId="0" borderId="12" xfId="2" applyNumberFormat="1" applyFont="1" applyFill="1" applyBorder="1" applyAlignment="1" applyProtection="1">
      <alignment horizontal="center" vertical="center"/>
      <protection hidden="1"/>
    </xf>
    <xf numFmtId="49" fontId="3" fillId="0" borderId="12" xfId="2" applyNumberFormat="1" applyFont="1" applyFill="1" applyBorder="1" applyAlignment="1" applyProtection="1">
      <alignment horizontal="center" vertical="center"/>
      <protection hidden="1"/>
    </xf>
    <xf numFmtId="169" fontId="3" fillId="0" borderId="12" xfId="2" applyNumberFormat="1" applyFont="1" applyFill="1" applyBorder="1" applyAlignment="1" applyProtection="1">
      <alignment horizontal="center" vertical="center"/>
      <protection hidden="1"/>
    </xf>
    <xf numFmtId="175" fontId="3" fillId="0" borderId="13" xfId="2" applyNumberFormat="1" applyFont="1" applyFill="1" applyBorder="1" applyAlignment="1" applyProtection="1">
      <alignment horizontal="center" vertical="center"/>
      <protection hidden="1"/>
    </xf>
    <xf numFmtId="0" fontId="3" fillId="0" borderId="2" xfId="2" applyNumberFormat="1" applyFont="1" applyFill="1" applyBorder="1" applyAlignment="1" applyProtection="1">
      <alignment horizontal="center" vertical="center"/>
      <protection hidden="1"/>
    </xf>
    <xf numFmtId="0" fontId="7" fillId="0" borderId="2" xfId="0" applyFont="1" applyBorder="1" applyAlignment="1">
      <alignment horizontal="center" vertical="center" wrapText="1"/>
    </xf>
    <xf numFmtId="175" fontId="3" fillId="2" borderId="1" xfId="2" applyNumberFormat="1" applyFont="1" applyFill="1" applyBorder="1" applyAlignment="1" applyProtection="1">
      <alignment horizontal="center"/>
      <protection hidden="1"/>
    </xf>
    <xf numFmtId="0" fontId="3" fillId="2" borderId="2" xfId="2" applyNumberFormat="1" applyFont="1" applyFill="1" applyBorder="1" applyAlignment="1" applyProtection="1">
      <alignment horizontal="center" vertical="center"/>
      <protection hidden="1"/>
    </xf>
    <xf numFmtId="168" fontId="3" fillId="2" borderId="2" xfId="2" applyNumberFormat="1" applyFont="1" applyFill="1" applyBorder="1" applyAlignment="1" applyProtection="1">
      <alignment wrapText="1"/>
      <protection hidden="1"/>
    </xf>
    <xf numFmtId="166" fontId="3" fillId="2" borderId="2" xfId="2" applyNumberFormat="1" applyFont="1" applyFill="1" applyBorder="1" applyAlignment="1" applyProtection="1">
      <alignment horizontal="center"/>
      <protection hidden="1"/>
    </xf>
    <xf numFmtId="165" fontId="3" fillId="2" borderId="2" xfId="2" applyNumberFormat="1" applyFont="1" applyFill="1" applyBorder="1" applyAlignment="1" applyProtection="1">
      <alignment horizontal="left" vertical="center" wrapText="1"/>
      <protection hidden="1"/>
    </xf>
    <xf numFmtId="0" fontId="3" fillId="0" borderId="2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right"/>
    </xf>
    <xf numFmtId="0" fontId="3" fillId="0" borderId="2" xfId="2" applyNumberFormat="1" applyFont="1" applyFill="1" applyBorder="1" applyAlignment="1" applyProtection="1">
      <alignment horizontal="left"/>
      <protection hidden="1"/>
    </xf>
    <xf numFmtId="0" fontId="3" fillId="0" borderId="2" xfId="2" applyNumberFormat="1" applyFont="1" applyFill="1" applyBorder="1" applyAlignment="1" applyProtection="1">
      <alignment horizontal="center"/>
      <protection hidden="1"/>
    </xf>
    <xf numFmtId="49" fontId="3" fillId="0" borderId="2" xfId="2" applyNumberFormat="1" applyFont="1" applyFill="1" applyBorder="1" applyAlignment="1" applyProtection="1">
      <alignment horizontal="center"/>
      <protection hidden="1"/>
    </xf>
    <xf numFmtId="168" fontId="3" fillId="0" borderId="2" xfId="2" applyNumberFormat="1" applyFont="1" applyFill="1" applyBorder="1" applyAlignment="1" applyProtection="1">
      <alignment horizontal="left" vertical="center" wrapText="1"/>
      <protection hidden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3" fillId="2" borderId="9" xfId="2" applyNumberFormat="1" applyFont="1" applyFill="1" applyBorder="1" applyAlignment="1" applyProtection="1">
      <alignment horizontal="center"/>
      <protection hidden="1"/>
    </xf>
    <xf numFmtId="0" fontId="3" fillId="2" borderId="6" xfId="2" applyNumberFormat="1" applyFont="1" applyFill="1" applyBorder="1" applyAlignment="1" applyProtection="1">
      <alignment horizontal="center"/>
      <protection hidden="1"/>
    </xf>
    <xf numFmtId="0" fontId="3" fillId="2" borderId="7" xfId="2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</cellXfs>
  <cellStyles count="10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Финансовый" xfId="9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40"/>
  <sheetViews>
    <sheetView workbookViewId="0">
      <selection activeCell="J5" sqref="J5"/>
    </sheetView>
  </sheetViews>
  <sheetFormatPr defaultRowHeight="11.25" x14ac:dyDescent="0.2"/>
  <cols>
    <col min="1" max="1" width="20.85546875" style="79" customWidth="1"/>
    <col min="2" max="2" width="44.5703125" style="79" customWidth="1"/>
    <col min="3" max="3" width="20.42578125" style="79" customWidth="1"/>
    <col min="4" max="4" width="10.140625" style="79" customWidth="1"/>
    <col min="5" max="5" width="13.42578125" style="79" customWidth="1"/>
    <col min="6" max="16384" width="9.140625" style="79"/>
  </cols>
  <sheetData>
    <row r="1" spans="1:6" ht="50.25" customHeight="1" x14ac:dyDescent="0.2">
      <c r="D1" s="121" t="s">
        <v>284</v>
      </c>
      <c r="E1" s="121"/>
    </row>
    <row r="2" spans="1:6" ht="56.25" customHeight="1" x14ac:dyDescent="0.2">
      <c r="C2" s="80"/>
      <c r="D2" s="121" t="s">
        <v>264</v>
      </c>
      <c r="E2" s="121"/>
    </row>
    <row r="3" spans="1:6" x14ac:dyDescent="0.2">
      <c r="A3" s="120" t="s">
        <v>124</v>
      </c>
      <c r="B3" s="120"/>
      <c r="C3" s="120"/>
    </row>
    <row r="4" spans="1:6" x14ac:dyDescent="0.2">
      <c r="D4" s="81"/>
      <c r="E4" s="81" t="s">
        <v>61</v>
      </c>
      <c r="F4" s="81"/>
    </row>
    <row r="5" spans="1:6" ht="61.5" customHeight="1" x14ac:dyDescent="0.2">
      <c r="A5" s="104" t="s">
        <v>0</v>
      </c>
      <c r="B5" s="12" t="s">
        <v>1</v>
      </c>
      <c r="C5" s="59" t="s">
        <v>280</v>
      </c>
      <c r="D5" s="59" t="s">
        <v>278</v>
      </c>
      <c r="E5" s="59" t="s">
        <v>279</v>
      </c>
    </row>
    <row r="6" spans="1:6" x14ac:dyDescent="0.2">
      <c r="A6" s="12" t="s">
        <v>2</v>
      </c>
      <c r="B6" s="104" t="s">
        <v>3</v>
      </c>
      <c r="C6" s="24">
        <f>C7+C10+C15+C17+C21</f>
        <v>18711</v>
      </c>
      <c r="D6" s="24">
        <f t="shared" ref="D6:E6" si="0">D7+D10+D15+D17+D21</f>
        <v>1401.1</v>
      </c>
      <c r="E6" s="24">
        <f t="shared" si="0"/>
        <v>20112.099999999999</v>
      </c>
    </row>
    <row r="7" spans="1:6" ht="24.75" customHeight="1" x14ac:dyDescent="0.2">
      <c r="A7" s="12" t="s">
        <v>4</v>
      </c>
      <c r="B7" s="13" t="s">
        <v>5</v>
      </c>
      <c r="C7" s="24">
        <f>C8</f>
        <v>15525</v>
      </c>
      <c r="D7" s="24">
        <f t="shared" ref="D7" si="1">D8</f>
        <v>0</v>
      </c>
      <c r="E7" s="24">
        <f>E8</f>
        <v>15525</v>
      </c>
    </row>
    <row r="8" spans="1:6" ht="17.25" customHeight="1" x14ac:dyDescent="0.2">
      <c r="A8" s="12" t="s">
        <v>6</v>
      </c>
      <c r="B8" s="13" t="s">
        <v>7</v>
      </c>
      <c r="C8" s="24">
        <f>C9</f>
        <v>15525</v>
      </c>
      <c r="D8" s="30"/>
      <c r="E8" s="31">
        <f>C8+D8</f>
        <v>15525</v>
      </c>
    </row>
    <row r="9" spans="1:6" ht="61.5" customHeight="1" x14ac:dyDescent="0.2">
      <c r="A9" s="12" t="s">
        <v>8</v>
      </c>
      <c r="B9" s="13" t="s">
        <v>9</v>
      </c>
      <c r="C9" s="24">
        <v>15525</v>
      </c>
      <c r="D9" s="30"/>
      <c r="E9" s="31">
        <f>C9+D9</f>
        <v>15525</v>
      </c>
    </row>
    <row r="10" spans="1:6" ht="18.75" customHeight="1" x14ac:dyDescent="0.2">
      <c r="A10" s="12" t="s">
        <v>10</v>
      </c>
      <c r="B10" s="13" t="s">
        <v>11</v>
      </c>
      <c r="C10" s="24">
        <f>C11+C12</f>
        <v>261</v>
      </c>
      <c r="D10" s="24">
        <f t="shared" ref="D10:E10" si="2">D11+D12</f>
        <v>0</v>
      </c>
      <c r="E10" s="24">
        <f t="shared" si="2"/>
        <v>261</v>
      </c>
    </row>
    <row r="11" spans="1:6" ht="38.25" customHeight="1" x14ac:dyDescent="0.2">
      <c r="A11" s="12" t="s">
        <v>12</v>
      </c>
      <c r="B11" s="13" t="s">
        <v>109</v>
      </c>
      <c r="C11" s="24">
        <v>108</v>
      </c>
      <c r="D11" s="30"/>
      <c r="E11" s="31">
        <f>C11+D11</f>
        <v>108</v>
      </c>
    </row>
    <row r="12" spans="1:6" ht="23.45" customHeight="1" x14ac:dyDescent="0.2">
      <c r="A12" s="12" t="s">
        <v>13</v>
      </c>
      <c r="B12" s="13" t="s">
        <v>14</v>
      </c>
      <c r="C12" s="24">
        <f>C14+C13</f>
        <v>153</v>
      </c>
      <c r="D12" s="24">
        <f t="shared" ref="D12:E12" si="3">D14+D13</f>
        <v>0</v>
      </c>
      <c r="E12" s="24">
        <f t="shared" si="3"/>
        <v>153</v>
      </c>
    </row>
    <row r="13" spans="1:6" ht="61.5" customHeight="1" x14ac:dyDescent="0.2">
      <c r="A13" s="12" t="s">
        <v>205</v>
      </c>
      <c r="B13" s="13" t="s">
        <v>206</v>
      </c>
      <c r="C13" s="24">
        <v>143</v>
      </c>
      <c r="D13" s="30"/>
      <c r="E13" s="31">
        <f>C13+D13</f>
        <v>143</v>
      </c>
    </row>
    <row r="14" spans="1:6" ht="63" customHeight="1" x14ac:dyDescent="0.2">
      <c r="A14" s="12" t="s">
        <v>208</v>
      </c>
      <c r="B14" s="13" t="s">
        <v>207</v>
      </c>
      <c r="C14" s="24">
        <v>10</v>
      </c>
      <c r="D14" s="30"/>
      <c r="E14" s="31">
        <f>C14+D14</f>
        <v>10</v>
      </c>
    </row>
    <row r="15" spans="1:6" ht="26.25" customHeight="1" x14ac:dyDescent="0.2">
      <c r="A15" s="12" t="s">
        <v>15</v>
      </c>
      <c r="B15" s="13" t="s">
        <v>16</v>
      </c>
      <c r="C15" s="24">
        <f>C16</f>
        <v>100</v>
      </c>
      <c r="D15" s="24">
        <f t="shared" ref="D15:E15" si="4">D16</f>
        <v>0</v>
      </c>
      <c r="E15" s="24">
        <f t="shared" si="4"/>
        <v>100</v>
      </c>
    </row>
    <row r="16" spans="1:6" ht="66.75" customHeight="1" x14ac:dyDescent="0.2">
      <c r="A16" s="12" t="s">
        <v>17</v>
      </c>
      <c r="B16" s="13" t="s">
        <v>18</v>
      </c>
      <c r="C16" s="24">
        <v>100</v>
      </c>
      <c r="D16" s="30"/>
      <c r="E16" s="31">
        <f>C16+D16</f>
        <v>100</v>
      </c>
    </row>
    <row r="17" spans="1:5" ht="45" customHeight="1" x14ac:dyDescent="0.2">
      <c r="A17" s="12" t="s">
        <v>19</v>
      </c>
      <c r="B17" s="13" t="s">
        <v>103</v>
      </c>
      <c r="C17" s="24">
        <f>C18+C19+C20</f>
        <v>2825</v>
      </c>
      <c r="D17" s="24">
        <f>D18+D19+D20</f>
        <v>1227.0999999999999</v>
      </c>
      <c r="E17" s="24">
        <f>E18+E19+E20</f>
        <v>4052.1</v>
      </c>
    </row>
    <row r="18" spans="1:5" ht="47.25" customHeight="1" x14ac:dyDescent="0.2">
      <c r="A18" s="12" t="s">
        <v>20</v>
      </c>
      <c r="B18" s="13" t="s">
        <v>110</v>
      </c>
      <c r="C18" s="24">
        <v>525</v>
      </c>
      <c r="D18" s="30"/>
      <c r="E18" s="31">
        <f>C18+D18</f>
        <v>525</v>
      </c>
    </row>
    <row r="19" spans="1:5" ht="58.5" customHeight="1" x14ac:dyDescent="0.2">
      <c r="A19" s="12" t="s">
        <v>21</v>
      </c>
      <c r="B19" s="13" t="s">
        <v>22</v>
      </c>
      <c r="C19" s="24">
        <v>2105.4</v>
      </c>
      <c r="D19" s="30">
        <v>1227.0999999999999</v>
      </c>
      <c r="E19" s="31">
        <f t="shared" ref="E19:E22" si="5">C19+D19</f>
        <v>3332.5</v>
      </c>
    </row>
    <row r="20" spans="1:5" ht="75" customHeight="1" x14ac:dyDescent="0.2">
      <c r="A20" s="12" t="s">
        <v>125</v>
      </c>
      <c r="B20" s="13" t="s">
        <v>126</v>
      </c>
      <c r="C20" s="24">
        <f>118.5+76.1</f>
        <v>194.6</v>
      </c>
      <c r="D20" s="30"/>
      <c r="E20" s="31">
        <f t="shared" si="5"/>
        <v>194.6</v>
      </c>
    </row>
    <row r="21" spans="1:5" ht="38.25" customHeight="1" x14ac:dyDescent="0.2">
      <c r="A21" s="12" t="s">
        <v>282</v>
      </c>
      <c r="B21" s="13" t="s">
        <v>283</v>
      </c>
      <c r="C21" s="24">
        <f>C22</f>
        <v>0</v>
      </c>
      <c r="D21" s="24">
        <f t="shared" ref="D21:E21" si="6">D22</f>
        <v>174</v>
      </c>
      <c r="E21" s="24">
        <f t="shared" si="6"/>
        <v>174</v>
      </c>
    </row>
    <row r="22" spans="1:5" ht="75" customHeight="1" x14ac:dyDescent="0.2">
      <c r="A22" s="12" t="s">
        <v>277</v>
      </c>
      <c r="B22" s="13" t="s">
        <v>269</v>
      </c>
      <c r="C22" s="24">
        <v>0</v>
      </c>
      <c r="D22" s="32">
        <v>174</v>
      </c>
      <c r="E22" s="31">
        <f t="shared" si="5"/>
        <v>174</v>
      </c>
    </row>
    <row r="23" spans="1:5" ht="30.75" customHeight="1" x14ac:dyDescent="0.2">
      <c r="A23" s="12" t="s">
        <v>23</v>
      </c>
      <c r="B23" s="13" t="s">
        <v>104</v>
      </c>
      <c r="C23" s="24">
        <f>C24+C26+C29</f>
        <v>6304.5</v>
      </c>
      <c r="D23" s="24">
        <f t="shared" ref="D23:E23" si="7">D24+D26+D29</f>
        <v>0</v>
      </c>
      <c r="E23" s="24">
        <f t="shared" si="7"/>
        <v>6304.5</v>
      </c>
    </row>
    <row r="24" spans="1:5" ht="44.25" customHeight="1" x14ac:dyDescent="0.2">
      <c r="A24" s="12" t="s">
        <v>99</v>
      </c>
      <c r="B24" s="13" t="s">
        <v>105</v>
      </c>
      <c r="C24" s="24">
        <f>C25</f>
        <v>2297</v>
      </c>
      <c r="D24" s="30"/>
      <c r="E24" s="31">
        <f>C24+D24</f>
        <v>2297</v>
      </c>
    </row>
    <row r="25" spans="1:5" ht="39.75" customHeight="1" x14ac:dyDescent="0.2">
      <c r="A25" s="12" t="s">
        <v>24</v>
      </c>
      <c r="B25" s="13" t="s">
        <v>111</v>
      </c>
      <c r="C25" s="24">
        <v>2297</v>
      </c>
      <c r="D25" s="30"/>
      <c r="E25" s="31">
        <f t="shared" ref="E25:E28" si="8">C25+D25</f>
        <v>2297</v>
      </c>
    </row>
    <row r="26" spans="1:5" ht="39.75" customHeight="1" x14ac:dyDescent="0.2">
      <c r="A26" s="12" t="s">
        <v>100</v>
      </c>
      <c r="B26" s="13" t="s">
        <v>106</v>
      </c>
      <c r="C26" s="24">
        <f>C27+C28</f>
        <v>204</v>
      </c>
      <c r="D26" s="30"/>
      <c r="E26" s="31">
        <f t="shared" si="8"/>
        <v>204</v>
      </c>
    </row>
    <row r="27" spans="1:5" ht="44.25" customHeight="1" x14ac:dyDescent="0.2">
      <c r="A27" s="12" t="s">
        <v>25</v>
      </c>
      <c r="B27" s="13" t="s">
        <v>112</v>
      </c>
      <c r="C27" s="24">
        <v>40</v>
      </c>
      <c r="D27" s="30"/>
      <c r="E27" s="31">
        <f t="shared" si="8"/>
        <v>40</v>
      </c>
    </row>
    <row r="28" spans="1:5" ht="54" customHeight="1" x14ac:dyDescent="0.2">
      <c r="A28" s="12" t="s">
        <v>26</v>
      </c>
      <c r="B28" s="13" t="s">
        <v>113</v>
      </c>
      <c r="C28" s="24">
        <v>164</v>
      </c>
      <c r="D28" s="30"/>
      <c r="E28" s="31">
        <f t="shared" si="8"/>
        <v>164</v>
      </c>
    </row>
    <row r="29" spans="1:5" ht="23.25" customHeight="1" x14ac:dyDescent="0.2">
      <c r="A29" s="12" t="s">
        <v>101</v>
      </c>
      <c r="B29" s="13" t="s">
        <v>74</v>
      </c>
      <c r="C29" s="24">
        <f>C30</f>
        <v>3803.5</v>
      </c>
      <c r="D29" s="24">
        <f t="shared" ref="D29:E29" si="9">D30</f>
        <v>0</v>
      </c>
      <c r="E29" s="24">
        <f t="shared" si="9"/>
        <v>3803.5</v>
      </c>
    </row>
    <row r="30" spans="1:5" ht="54" customHeight="1" x14ac:dyDescent="0.2">
      <c r="A30" s="12" t="s">
        <v>102</v>
      </c>
      <c r="B30" s="13" t="s">
        <v>114</v>
      </c>
      <c r="C30" s="24">
        <f>3500+23.3+180.2+100</f>
        <v>3803.5</v>
      </c>
      <c r="D30" s="30"/>
      <c r="E30" s="31">
        <f>C30+D30</f>
        <v>3803.5</v>
      </c>
    </row>
    <row r="31" spans="1:5" ht="18.75" customHeight="1" x14ac:dyDescent="0.2">
      <c r="A31" s="12"/>
      <c r="B31" s="13" t="s">
        <v>27</v>
      </c>
      <c r="C31" s="24">
        <f>C6+C23</f>
        <v>25015.5</v>
      </c>
      <c r="D31" s="24">
        <f>D6+D23</f>
        <v>1401.1</v>
      </c>
      <c r="E31" s="24">
        <f>E6+E23</f>
        <v>26416.6</v>
      </c>
    </row>
    <row r="35" spans="2:2" x14ac:dyDescent="0.2">
      <c r="B35" s="82"/>
    </row>
    <row r="38" spans="2:2" x14ac:dyDescent="0.2">
      <c r="B38" s="83"/>
    </row>
    <row r="40" spans="2:2" x14ac:dyDescent="0.2">
      <c r="B40" s="82"/>
    </row>
  </sheetData>
  <mergeCells count="3">
    <mergeCell ref="A3:C3"/>
    <mergeCell ref="D1:E1"/>
    <mergeCell ref="D2:E2"/>
  </mergeCells>
  <pageMargins left="0" right="0" top="0" bottom="0" header="0" footer="0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258"/>
  <sheetViews>
    <sheetView zoomScaleNormal="100" workbookViewId="0">
      <selection activeCell="L7" sqref="L7"/>
    </sheetView>
  </sheetViews>
  <sheetFormatPr defaultRowHeight="11.25" x14ac:dyDescent="0.2"/>
  <cols>
    <col min="1" max="1" width="55.140625" style="66" customWidth="1"/>
    <col min="2" max="2" width="5.42578125" style="65" customWidth="1"/>
    <col min="3" max="3" width="5.28515625" style="65" customWidth="1"/>
    <col min="4" max="4" width="12.5703125" style="71" customWidth="1"/>
    <col min="5" max="5" width="7.140625" style="67" customWidth="1"/>
    <col min="6" max="6" width="17.28515625" style="65" customWidth="1"/>
    <col min="7" max="7" width="10.28515625" style="72" customWidth="1"/>
    <col min="8" max="8" width="14.7109375" style="72" customWidth="1"/>
    <col min="9" max="16384" width="9.140625" style="67"/>
  </cols>
  <sheetData>
    <row r="1" spans="1:8" ht="62.25" customHeight="1" x14ac:dyDescent="0.2">
      <c r="G1" s="123" t="s">
        <v>285</v>
      </c>
      <c r="H1" s="123"/>
    </row>
    <row r="2" spans="1:8" ht="62.25" customHeight="1" x14ac:dyDescent="0.2">
      <c r="F2" s="73"/>
      <c r="G2" s="123" t="s">
        <v>265</v>
      </c>
      <c r="H2" s="123"/>
    </row>
    <row r="3" spans="1:8" ht="46.5" customHeight="1" x14ac:dyDescent="0.2">
      <c r="A3" s="122" t="s">
        <v>188</v>
      </c>
      <c r="B3" s="122"/>
      <c r="C3" s="122"/>
      <c r="D3" s="122"/>
      <c r="E3" s="122"/>
      <c r="F3" s="122"/>
    </row>
    <row r="5" spans="1:8" x14ac:dyDescent="0.2">
      <c r="G5" s="65"/>
      <c r="H5" s="65" t="s">
        <v>216</v>
      </c>
    </row>
    <row r="6" spans="1:8" ht="81" customHeight="1" x14ac:dyDescent="0.2">
      <c r="A6" s="103" t="s">
        <v>28</v>
      </c>
      <c r="B6" s="103" t="s">
        <v>29</v>
      </c>
      <c r="C6" s="103" t="s">
        <v>30</v>
      </c>
      <c r="D6" s="11" t="s">
        <v>31</v>
      </c>
      <c r="E6" s="103" t="s">
        <v>32</v>
      </c>
      <c r="F6" s="59" t="s">
        <v>280</v>
      </c>
      <c r="G6" s="59" t="s">
        <v>278</v>
      </c>
      <c r="H6" s="59" t="s">
        <v>279</v>
      </c>
    </row>
    <row r="7" spans="1:8" x14ac:dyDescent="0.2">
      <c r="A7" s="98" t="s">
        <v>34</v>
      </c>
      <c r="B7" s="99">
        <v>1</v>
      </c>
      <c r="C7" s="99">
        <v>0</v>
      </c>
      <c r="D7" s="100" t="s">
        <v>76</v>
      </c>
      <c r="E7" s="101" t="s">
        <v>76</v>
      </c>
      <c r="F7" s="102">
        <f>F8+F18+F32+F45+F52</f>
        <v>14695.5</v>
      </c>
      <c r="G7" s="102">
        <f>G8+G18+G32+G45+G52</f>
        <v>844.04809999999998</v>
      </c>
      <c r="H7" s="102">
        <f>H8+H18+H32+H45+H52</f>
        <v>15539.5481</v>
      </c>
    </row>
    <row r="8" spans="1:8" ht="22.5" x14ac:dyDescent="0.2">
      <c r="A8" s="4" t="s">
        <v>35</v>
      </c>
      <c r="B8" s="10">
        <v>1</v>
      </c>
      <c r="C8" s="10">
        <v>2</v>
      </c>
      <c r="D8" s="28" t="s">
        <v>76</v>
      </c>
      <c r="E8" s="33" t="s">
        <v>76</v>
      </c>
      <c r="F8" s="25">
        <f t="shared" ref="F8:H13" si="0">F9</f>
        <v>1567.7</v>
      </c>
      <c r="G8" s="25">
        <f t="shared" si="0"/>
        <v>68</v>
      </c>
      <c r="H8" s="25">
        <f t="shared" si="0"/>
        <v>1635.7</v>
      </c>
    </row>
    <row r="9" spans="1:8" ht="36.75" customHeight="1" x14ac:dyDescent="0.2">
      <c r="A9" s="8" t="s">
        <v>191</v>
      </c>
      <c r="B9" s="10">
        <v>1</v>
      </c>
      <c r="C9" s="10">
        <v>2</v>
      </c>
      <c r="D9" s="28">
        <v>1800000000</v>
      </c>
      <c r="E9" s="33" t="s">
        <v>76</v>
      </c>
      <c r="F9" s="25">
        <f t="shared" si="0"/>
        <v>1567.7</v>
      </c>
      <c r="G9" s="25">
        <f t="shared" si="0"/>
        <v>68</v>
      </c>
      <c r="H9" s="25">
        <f t="shared" si="0"/>
        <v>1635.7</v>
      </c>
    </row>
    <row r="10" spans="1:8" ht="36.75" customHeight="1" x14ac:dyDescent="0.2">
      <c r="A10" s="8" t="s">
        <v>192</v>
      </c>
      <c r="B10" s="10">
        <v>1</v>
      </c>
      <c r="C10" s="10">
        <v>2</v>
      </c>
      <c r="D10" s="28">
        <v>1810000000</v>
      </c>
      <c r="E10" s="33" t="s">
        <v>76</v>
      </c>
      <c r="F10" s="25">
        <f t="shared" si="0"/>
        <v>1567.7</v>
      </c>
      <c r="G10" s="25">
        <f t="shared" si="0"/>
        <v>68</v>
      </c>
      <c r="H10" s="25">
        <f t="shared" si="0"/>
        <v>1635.7</v>
      </c>
    </row>
    <row r="11" spans="1:8" ht="36.75" customHeight="1" x14ac:dyDescent="0.2">
      <c r="A11" s="8" t="s">
        <v>190</v>
      </c>
      <c r="B11" s="10">
        <v>1</v>
      </c>
      <c r="C11" s="10">
        <v>2</v>
      </c>
      <c r="D11" s="28">
        <v>1810100000</v>
      </c>
      <c r="E11" s="33"/>
      <c r="F11" s="25">
        <f>F12+F15</f>
        <v>1567.7</v>
      </c>
      <c r="G11" s="25">
        <f>G12+G15</f>
        <v>68</v>
      </c>
      <c r="H11" s="25">
        <f t="shared" ref="H11" si="1">H12+H15</f>
        <v>1635.7</v>
      </c>
    </row>
    <row r="12" spans="1:8" x14ac:dyDescent="0.2">
      <c r="A12" s="8" t="s">
        <v>127</v>
      </c>
      <c r="B12" s="10">
        <v>1</v>
      </c>
      <c r="C12" s="10">
        <v>2</v>
      </c>
      <c r="D12" s="28">
        <v>1810102030</v>
      </c>
      <c r="E12" s="33" t="s">
        <v>76</v>
      </c>
      <c r="F12" s="25">
        <f t="shared" si="0"/>
        <v>1567.7</v>
      </c>
      <c r="G12" s="25">
        <f t="shared" si="0"/>
        <v>-1567.7</v>
      </c>
      <c r="H12" s="25">
        <f t="shared" si="0"/>
        <v>0</v>
      </c>
    </row>
    <row r="13" spans="1:8" ht="49.5" customHeight="1" x14ac:dyDescent="0.2">
      <c r="A13" s="3" t="s">
        <v>80</v>
      </c>
      <c r="B13" s="10">
        <v>1</v>
      </c>
      <c r="C13" s="10">
        <v>2</v>
      </c>
      <c r="D13" s="28">
        <v>1810102030</v>
      </c>
      <c r="E13" s="33" t="s">
        <v>81</v>
      </c>
      <c r="F13" s="25">
        <f t="shared" si="0"/>
        <v>1567.7</v>
      </c>
      <c r="G13" s="25">
        <f t="shared" si="0"/>
        <v>-1567.7</v>
      </c>
      <c r="H13" s="25">
        <f t="shared" si="0"/>
        <v>0</v>
      </c>
    </row>
    <row r="14" spans="1:8" ht="22.5" customHeight="1" x14ac:dyDescent="0.2">
      <c r="A14" s="3" t="s">
        <v>85</v>
      </c>
      <c r="B14" s="10">
        <v>1</v>
      </c>
      <c r="C14" s="10">
        <v>2</v>
      </c>
      <c r="D14" s="28">
        <v>1810102030</v>
      </c>
      <c r="E14" s="33" t="s">
        <v>86</v>
      </c>
      <c r="F14" s="25">
        <v>1567.7</v>
      </c>
      <c r="G14" s="39">
        <v>-1567.7</v>
      </c>
      <c r="H14" s="40">
        <f>F14+G14</f>
        <v>0</v>
      </c>
    </row>
    <row r="15" spans="1:8" ht="22.5" customHeight="1" x14ac:dyDescent="0.2">
      <c r="A15" s="8" t="s">
        <v>271</v>
      </c>
      <c r="B15" s="10">
        <v>1</v>
      </c>
      <c r="C15" s="10">
        <v>2</v>
      </c>
      <c r="D15" s="28" t="s">
        <v>270</v>
      </c>
      <c r="E15" s="33" t="s">
        <v>76</v>
      </c>
      <c r="F15" s="25">
        <f>F16</f>
        <v>0</v>
      </c>
      <c r="G15" s="25">
        <f t="shared" ref="G15:H16" si="2">G16</f>
        <v>1635.7</v>
      </c>
      <c r="H15" s="25">
        <f t="shared" si="2"/>
        <v>1635.7</v>
      </c>
    </row>
    <row r="16" spans="1:8" ht="22.5" customHeight="1" x14ac:dyDescent="0.2">
      <c r="A16" s="3" t="s">
        <v>80</v>
      </c>
      <c r="B16" s="10">
        <v>1</v>
      </c>
      <c r="C16" s="10">
        <v>2</v>
      </c>
      <c r="D16" s="28" t="s">
        <v>270</v>
      </c>
      <c r="E16" s="33" t="s">
        <v>81</v>
      </c>
      <c r="F16" s="25">
        <f>F17</f>
        <v>0</v>
      </c>
      <c r="G16" s="25">
        <f t="shared" si="2"/>
        <v>1635.7</v>
      </c>
      <c r="H16" s="25">
        <f t="shared" si="2"/>
        <v>1635.7</v>
      </c>
    </row>
    <row r="17" spans="1:8" ht="22.5" customHeight="1" x14ac:dyDescent="0.2">
      <c r="A17" s="3" t="s">
        <v>85</v>
      </c>
      <c r="B17" s="10">
        <v>1</v>
      </c>
      <c r="C17" s="10">
        <v>2</v>
      </c>
      <c r="D17" s="28" t="s">
        <v>270</v>
      </c>
      <c r="E17" s="33" t="s">
        <v>86</v>
      </c>
      <c r="F17" s="25">
        <v>0</v>
      </c>
      <c r="G17" s="39">
        <f>1567.7+68</f>
        <v>1635.7</v>
      </c>
      <c r="H17" s="40">
        <f>F17+G17</f>
        <v>1635.7</v>
      </c>
    </row>
    <row r="18" spans="1:8" ht="38.25" customHeight="1" x14ac:dyDescent="0.2">
      <c r="A18" s="3" t="s">
        <v>36</v>
      </c>
      <c r="B18" s="10">
        <v>1</v>
      </c>
      <c r="C18" s="10">
        <v>4</v>
      </c>
      <c r="D18" s="28"/>
      <c r="E18" s="33"/>
      <c r="F18" s="25">
        <f>F19</f>
        <v>8720</v>
      </c>
      <c r="G18" s="25">
        <f t="shared" ref="G18:H20" si="3">G19</f>
        <v>520</v>
      </c>
      <c r="H18" s="25">
        <f t="shared" si="3"/>
        <v>9240</v>
      </c>
    </row>
    <row r="19" spans="1:8" ht="33.75" x14ac:dyDescent="0.2">
      <c r="A19" s="8" t="s">
        <v>191</v>
      </c>
      <c r="B19" s="10">
        <v>1</v>
      </c>
      <c r="C19" s="10">
        <v>4</v>
      </c>
      <c r="D19" s="28">
        <v>1800000000</v>
      </c>
      <c r="E19" s="33" t="s">
        <v>76</v>
      </c>
      <c r="F19" s="25">
        <f>F20</f>
        <v>8720</v>
      </c>
      <c r="G19" s="25">
        <f t="shared" si="3"/>
        <v>520</v>
      </c>
      <c r="H19" s="25">
        <f t="shared" si="3"/>
        <v>9240</v>
      </c>
    </row>
    <row r="20" spans="1:8" ht="22.5" x14ac:dyDescent="0.2">
      <c r="A20" s="8" t="s">
        <v>192</v>
      </c>
      <c r="B20" s="10">
        <v>1</v>
      </c>
      <c r="C20" s="10">
        <v>4</v>
      </c>
      <c r="D20" s="28">
        <v>1810000000</v>
      </c>
      <c r="E20" s="33" t="s">
        <v>76</v>
      </c>
      <c r="F20" s="25">
        <f>F21</f>
        <v>8720</v>
      </c>
      <c r="G20" s="25">
        <f t="shared" si="3"/>
        <v>520</v>
      </c>
      <c r="H20" s="25">
        <f t="shared" si="3"/>
        <v>9240</v>
      </c>
    </row>
    <row r="21" spans="1:8" ht="33.75" x14ac:dyDescent="0.2">
      <c r="A21" s="8" t="s">
        <v>193</v>
      </c>
      <c r="B21" s="10">
        <v>1</v>
      </c>
      <c r="C21" s="10">
        <v>4</v>
      </c>
      <c r="D21" s="28">
        <v>1810100000</v>
      </c>
      <c r="E21" s="33"/>
      <c r="F21" s="25">
        <f>F22+F29</f>
        <v>8720</v>
      </c>
      <c r="G21" s="25">
        <f t="shared" ref="G21:H21" si="4">G22+G29</f>
        <v>520</v>
      </c>
      <c r="H21" s="25">
        <f t="shared" si="4"/>
        <v>9240</v>
      </c>
    </row>
    <row r="22" spans="1:8" x14ac:dyDescent="0.2">
      <c r="A22" s="8" t="s">
        <v>65</v>
      </c>
      <c r="B22" s="10">
        <v>1</v>
      </c>
      <c r="C22" s="10">
        <v>4</v>
      </c>
      <c r="D22" s="28">
        <v>1810102040</v>
      </c>
      <c r="E22" s="33" t="s">
        <v>76</v>
      </c>
      <c r="F22" s="25">
        <f>F23+F25+F27</f>
        <v>8712.6</v>
      </c>
      <c r="G22" s="25">
        <f t="shared" ref="G22:H22" si="5">G23+G25+G27</f>
        <v>520</v>
      </c>
      <c r="H22" s="25">
        <f t="shared" si="5"/>
        <v>9232.6</v>
      </c>
    </row>
    <row r="23" spans="1:8" ht="45" x14ac:dyDescent="0.2">
      <c r="A23" s="3" t="s">
        <v>80</v>
      </c>
      <c r="B23" s="10">
        <v>1</v>
      </c>
      <c r="C23" s="10">
        <v>4</v>
      </c>
      <c r="D23" s="28">
        <v>1810102040</v>
      </c>
      <c r="E23" s="33" t="s">
        <v>81</v>
      </c>
      <c r="F23" s="25">
        <f>F24</f>
        <v>8468.5</v>
      </c>
      <c r="G23" s="25">
        <f t="shared" ref="G23:H23" si="6">G24</f>
        <v>520</v>
      </c>
      <c r="H23" s="25">
        <f t="shared" si="6"/>
        <v>8988.5</v>
      </c>
    </row>
    <row r="24" spans="1:8" ht="22.5" x14ac:dyDescent="0.2">
      <c r="A24" s="3" t="s">
        <v>85</v>
      </c>
      <c r="B24" s="10">
        <v>1</v>
      </c>
      <c r="C24" s="10">
        <v>4</v>
      </c>
      <c r="D24" s="28">
        <v>1810102040</v>
      </c>
      <c r="E24" s="33" t="s">
        <v>86</v>
      </c>
      <c r="F24" s="25">
        <v>8468.5</v>
      </c>
      <c r="G24" s="39">
        <f>400+120</f>
        <v>520</v>
      </c>
      <c r="H24" s="40">
        <f>F24+G24</f>
        <v>8988.5</v>
      </c>
    </row>
    <row r="25" spans="1:8" ht="22.5" x14ac:dyDescent="0.2">
      <c r="A25" s="3" t="s">
        <v>214</v>
      </c>
      <c r="B25" s="10">
        <v>1</v>
      </c>
      <c r="C25" s="10">
        <v>4</v>
      </c>
      <c r="D25" s="28">
        <v>1810102040</v>
      </c>
      <c r="E25" s="33" t="s">
        <v>77</v>
      </c>
      <c r="F25" s="25">
        <f>F26</f>
        <v>237.1</v>
      </c>
      <c r="G25" s="25">
        <f t="shared" ref="G25:H25" si="7">G26</f>
        <v>0</v>
      </c>
      <c r="H25" s="25">
        <f t="shared" si="7"/>
        <v>237.1</v>
      </c>
    </row>
    <row r="26" spans="1:8" ht="22.5" x14ac:dyDescent="0.2">
      <c r="A26" s="3" t="s">
        <v>78</v>
      </c>
      <c r="B26" s="10">
        <v>1</v>
      </c>
      <c r="C26" s="10">
        <v>4</v>
      </c>
      <c r="D26" s="28">
        <v>1810102040</v>
      </c>
      <c r="E26" s="33" t="s">
        <v>79</v>
      </c>
      <c r="F26" s="25">
        <v>237.1</v>
      </c>
      <c r="G26" s="39"/>
      <c r="H26" s="40">
        <f>F26+G26</f>
        <v>237.1</v>
      </c>
    </row>
    <row r="27" spans="1:8" x14ac:dyDescent="0.2">
      <c r="A27" s="3" t="s">
        <v>87</v>
      </c>
      <c r="B27" s="10">
        <v>1</v>
      </c>
      <c r="C27" s="10">
        <v>4</v>
      </c>
      <c r="D27" s="28">
        <v>1810102040</v>
      </c>
      <c r="E27" s="33" t="s">
        <v>88</v>
      </c>
      <c r="F27" s="25">
        <f>F28</f>
        <v>7</v>
      </c>
      <c r="G27" s="25">
        <f t="shared" ref="G27:H27" si="8">G28</f>
        <v>0</v>
      </c>
      <c r="H27" s="25">
        <f t="shared" si="8"/>
        <v>7</v>
      </c>
    </row>
    <row r="28" spans="1:8" x14ac:dyDescent="0.2">
      <c r="A28" s="3" t="s">
        <v>89</v>
      </c>
      <c r="B28" s="10">
        <v>1</v>
      </c>
      <c r="C28" s="10">
        <v>4</v>
      </c>
      <c r="D28" s="28">
        <v>1810102040</v>
      </c>
      <c r="E28" s="33" t="s">
        <v>90</v>
      </c>
      <c r="F28" s="25">
        <v>7</v>
      </c>
      <c r="G28" s="39"/>
      <c r="H28" s="40">
        <f>F28+G28</f>
        <v>7</v>
      </c>
    </row>
    <row r="29" spans="1:8" ht="45" x14ac:dyDescent="0.2">
      <c r="A29" s="3" t="s">
        <v>164</v>
      </c>
      <c r="B29" s="10">
        <v>1</v>
      </c>
      <c r="C29" s="10">
        <v>4</v>
      </c>
      <c r="D29" s="28">
        <v>1810189020</v>
      </c>
      <c r="E29" s="33"/>
      <c r="F29" s="25">
        <f>F30</f>
        <v>7.4</v>
      </c>
      <c r="G29" s="25">
        <f t="shared" ref="G29:H30" si="9">G30</f>
        <v>0</v>
      </c>
      <c r="H29" s="25">
        <f t="shared" si="9"/>
        <v>7.4</v>
      </c>
    </row>
    <row r="30" spans="1:8" x14ac:dyDescent="0.2">
      <c r="A30" s="3" t="s">
        <v>97</v>
      </c>
      <c r="B30" s="10">
        <v>1</v>
      </c>
      <c r="C30" s="10">
        <v>4</v>
      </c>
      <c r="D30" s="28">
        <v>1810189020</v>
      </c>
      <c r="E30" s="33">
        <v>500</v>
      </c>
      <c r="F30" s="25">
        <f>F31</f>
        <v>7.4</v>
      </c>
      <c r="G30" s="25">
        <f t="shared" si="9"/>
        <v>0</v>
      </c>
      <c r="H30" s="25">
        <f t="shared" si="9"/>
        <v>7.4</v>
      </c>
    </row>
    <row r="31" spans="1:8" x14ac:dyDescent="0.2">
      <c r="A31" s="3" t="s">
        <v>74</v>
      </c>
      <c r="B31" s="10">
        <v>1</v>
      </c>
      <c r="C31" s="10">
        <v>4</v>
      </c>
      <c r="D31" s="28">
        <v>1810189020</v>
      </c>
      <c r="E31" s="33">
        <v>540</v>
      </c>
      <c r="F31" s="25">
        <v>7.4</v>
      </c>
      <c r="G31" s="39"/>
      <c r="H31" s="40">
        <f>F31+G31</f>
        <v>7.4</v>
      </c>
    </row>
    <row r="32" spans="1:8" ht="28.5" customHeight="1" x14ac:dyDescent="0.2">
      <c r="A32" s="3" t="s">
        <v>165</v>
      </c>
      <c r="B32" s="10">
        <v>1</v>
      </c>
      <c r="C32" s="10">
        <v>6</v>
      </c>
      <c r="D32" s="28"/>
      <c r="E32" s="33"/>
      <c r="F32" s="25">
        <f>F33+F39</f>
        <v>8.1</v>
      </c>
      <c r="G32" s="25">
        <f t="shared" ref="G32:H32" si="10">G33+G39</f>
        <v>0</v>
      </c>
      <c r="H32" s="25">
        <f t="shared" si="10"/>
        <v>8.1</v>
      </c>
    </row>
    <row r="33" spans="1:8" ht="33.75" x14ac:dyDescent="0.2">
      <c r="A33" s="8" t="s">
        <v>191</v>
      </c>
      <c r="B33" s="10">
        <v>1</v>
      </c>
      <c r="C33" s="10">
        <v>6</v>
      </c>
      <c r="D33" s="28" t="s">
        <v>262</v>
      </c>
      <c r="E33" s="33"/>
      <c r="F33" s="25">
        <f t="shared" ref="F33:H37" si="11">F34</f>
        <v>8.1</v>
      </c>
      <c r="G33" s="25">
        <f t="shared" si="11"/>
        <v>-8.1</v>
      </c>
      <c r="H33" s="25">
        <f t="shared" si="11"/>
        <v>0</v>
      </c>
    </row>
    <row r="34" spans="1:8" ht="22.5" x14ac:dyDescent="0.2">
      <c r="A34" s="8" t="s">
        <v>192</v>
      </c>
      <c r="B34" s="10">
        <v>1</v>
      </c>
      <c r="C34" s="10">
        <v>6</v>
      </c>
      <c r="D34" s="28" t="s">
        <v>262</v>
      </c>
      <c r="E34" s="33"/>
      <c r="F34" s="25">
        <f t="shared" si="11"/>
        <v>8.1</v>
      </c>
      <c r="G34" s="25">
        <f t="shared" si="11"/>
        <v>-8.1</v>
      </c>
      <c r="H34" s="25">
        <f t="shared" si="11"/>
        <v>0</v>
      </c>
    </row>
    <row r="35" spans="1:8" ht="33.75" x14ac:dyDescent="0.2">
      <c r="A35" s="8" t="s">
        <v>193</v>
      </c>
      <c r="B35" s="10">
        <v>1</v>
      </c>
      <c r="C35" s="10">
        <v>6</v>
      </c>
      <c r="D35" s="28" t="s">
        <v>261</v>
      </c>
      <c r="E35" s="33"/>
      <c r="F35" s="25">
        <f t="shared" si="11"/>
        <v>8.1</v>
      </c>
      <c r="G35" s="25">
        <f t="shared" si="11"/>
        <v>-8.1</v>
      </c>
      <c r="H35" s="25">
        <f t="shared" si="11"/>
        <v>0</v>
      </c>
    </row>
    <row r="36" spans="1:8" ht="45" x14ac:dyDescent="0.2">
      <c r="A36" s="3" t="s">
        <v>164</v>
      </c>
      <c r="B36" s="10">
        <v>1</v>
      </c>
      <c r="C36" s="10">
        <v>6</v>
      </c>
      <c r="D36" s="28" t="s">
        <v>263</v>
      </c>
      <c r="E36" s="33"/>
      <c r="F36" s="25">
        <f t="shared" si="11"/>
        <v>8.1</v>
      </c>
      <c r="G36" s="25">
        <f t="shared" si="11"/>
        <v>-8.1</v>
      </c>
      <c r="H36" s="25">
        <f t="shared" si="11"/>
        <v>0</v>
      </c>
    </row>
    <row r="37" spans="1:8" x14ac:dyDescent="0.2">
      <c r="A37" s="3" t="s">
        <v>97</v>
      </c>
      <c r="B37" s="10">
        <v>1</v>
      </c>
      <c r="C37" s="10">
        <v>6</v>
      </c>
      <c r="D37" s="28" t="s">
        <v>263</v>
      </c>
      <c r="E37" s="33">
        <v>500</v>
      </c>
      <c r="F37" s="25">
        <f t="shared" si="11"/>
        <v>8.1</v>
      </c>
      <c r="G37" s="25">
        <f t="shared" si="11"/>
        <v>-8.1</v>
      </c>
      <c r="H37" s="25">
        <f t="shared" si="11"/>
        <v>0</v>
      </c>
    </row>
    <row r="38" spans="1:8" x14ac:dyDescent="0.2">
      <c r="A38" s="3" t="s">
        <v>74</v>
      </c>
      <c r="B38" s="10">
        <v>1</v>
      </c>
      <c r="C38" s="10">
        <v>6</v>
      </c>
      <c r="D38" s="28" t="s">
        <v>263</v>
      </c>
      <c r="E38" s="33">
        <v>540</v>
      </c>
      <c r="F38" s="25">
        <v>8.1</v>
      </c>
      <c r="G38" s="39">
        <v>-8.1</v>
      </c>
      <c r="H38" s="40">
        <f>F38+G38</f>
        <v>0</v>
      </c>
    </row>
    <row r="39" spans="1:8" ht="33.75" x14ac:dyDescent="0.2">
      <c r="A39" s="8" t="s">
        <v>191</v>
      </c>
      <c r="B39" s="10">
        <v>1</v>
      </c>
      <c r="C39" s="10">
        <v>6</v>
      </c>
      <c r="D39" s="28">
        <v>1800000000</v>
      </c>
      <c r="E39" s="33"/>
      <c r="F39" s="25">
        <f>F40</f>
        <v>0</v>
      </c>
      <c r="G39" s="25">
        <f t="shared" ref="G39:H43" si="12">G40</f>
        <v>8.1</v>
      </c>
      <c r="H39" s="25">
        <f t="shared" si="12"/>
        <v>8.1</v>
      </c>
    </row>
    <row r="40" spans="1:8" ht="22.5" x14ac:dyDescent="0.2">
      <c r="A40" s="8" t="s">
        <v>192</v>
      </c>
      <c r="B40" s="10">
        <v>1</v>
      </c>
      <c r="C40" s="10">
        <v>6</v>
      </c>
      <c r="D40" s="28">
        <v>1810000000</v>
      </c>
      <c r="E40" s="33"/>
      <c r="F40" s="25">
        <f>F41</f>
        <v>0</v>
      </c>
      <c r="G40" s="25">
        <f t="shared" si="12"/>
        <v>8.1</v>
      </c>
      <c r="H40" s="25">
        <f t="shared" si="12"/>
        <v>8.1</v>
      </c>
    </row>
    <row r="41" spans="1:8" ht="33.75" x14ac:dyDescent="0.2">
      <c r="A41" s="8" t="s">
        <v>193</v>
      </c>
      <c r="B41" s="10">
        <v>1</v>
      </c>
      <c r="C41" s="10">
        <v>6</v>
      </c>
      <c r="D41" s="28">
        <v>1810100000</v>
      </c>
      <c r="E41" s="33"/>
      <c r="F41" s="25">
        <f>F42</f>
        <v>0</v>
      </c>
      <c r="G41" s="25">
        <f t="shared" si="12"/>
        <v>8.1</v>
      </c>
      <c r="H41" s="25">
        <f t="shared" si="12"/>
        <v>8.1</v>
      </c>
    </row>
    <row r="42" spans="1:8" ht="45" x14ac:dyDescent="0.2">
      <c r="A42" s="3" t="s">
        <v>164</v>
      </c>
      <c r="B42" s="10">
        <v>1</v>
      </c>
      <c r="C42" s="10">
        <v>6</v>
      </c>
      <c r="D42" s="28">
        <v>1810189020</v>
      </c>
      <c r="E42" s="33"/>
      <c r="F42" s="25">
        <f>F43</f>
        <v>0</v>
      </c>
      <c r="G42" s="25">
        <f t="shared" si="12"/>
        <v>8.1</v>
      </c>
      <c r="H42" s="25">
        <f t="shared" si="12"/>
        <v>8.1</v>
      </c>
    </row>
    <row r="43" spans="1:8" x14ac:dyDescent="0.2">
      <c r="A43" s="3" t="s">
        <v>97</v>
      </c>
      <c r="B43" s="10">
        <v>1</v>
      </c>
      <c r="C43" s="10">
        <v>6</v>
      </c>
      <c r="D43" s="28">
        <v>1810189020</v>
      </c>
      <c r="E43" s="33">
        <v>500</v>
      </c>
      <c r="F43" s="25">
        <f>F44</f>
        <v>0</v>
      </c>
      <c r="G43" s="25">
        <f t="shared" si="12"/>
        <v>8.1</v>
      </c>
      <c r="H43" s="25">
        <f t="shared" si="12"/>
        <v>8.1</v>
      </c>
    </row>
    <row r="44" spans="1:8" x14ac:dyDescent="0.2">
      <c r="A44" s="3" t="s">
        <v>74</v>
      </c>
      <c r="B44" s="10">
        <v>1</v>
      </c>
      <c r="C44" s="10">
        <v>6</v>
      </c>
      <c r="D44" s="28">
        <v>1810189020</v>
      </c>
      <c r="E44" s="33">
        <v>540</v>
      </c>
      <c r="F44" s="25"/>
      <c r="G44" s="39">
        <v>8.1</v>
      </c>
      <c r="H44" s="40">
        <f>F44+G44</f>
        <v>8.1</v>
      </c>
    </row>
    <row r="45" spans="1:8" x14ac:dyDescent="0.2">
      <c r="A45" s="4" t="s">
        <v>37</v>
      </c>
      <c r="B45" s="10">
        <v>1</v>
      </c>
      <c r="C45" s="10">
        <v>11</v>
      </c>
      <c r="D45" s="28"/>
      <c r="E45" s="33" t="s">
        <v>76</v>
      </c>
      <c r="F45" s="25">
        <f t="shared" ref="F45:H50" si="13">F46</f>
        <v>50</v>
      </c>
      <c r="G45" s="25">
        <f t="shared" si="13"/>
        <v>0</v>
      </c>
      <c r="H45" s="25">
        <f t="shared" si="13"/>
        <v>50</v>
      </c>
    </row>
    <row r="46" spans="1:8" ht="33.75" x14ac:dyDescent="0.2">
      <c r="A46" s="8" t="s">
        <v>115</v>
      </c>
      <c r="B46" s="10">
        <v>1</v>
      </c>
      <c r="C46" s="10">
        <v>11</v>
      </c>
      <c r="D46" s="28">
        <v>1100000000</v>
      </c>
      <c r="E46" s="33" t="s">
        <v>76</v>
      </c>
      <c r="F46" s="25">
        <f t="shared" si="13"/>
        <v>50</v>
      </c>
      <c r="G46" s="25">
        <f t="shared" si="13"/>
        <v>0</v>
      </c>
      <c r="H46" s="25">
        <f t="shared" si="13"/>
        <v>50</v>
      </c>
    </row>
    <row r="47" spans="1:8" ht="38.25" customHeight="1" x14ac:dyDescent="0.2">
      <c r="A47" s="8" t="s">
        <v>95</v>
      </c>
      <c r="B47" s="10">
        <v>1</v>
      </c>
      <c r="C47" s="10">
        <v>11</v>
      </c>
      <c r="D47" s="28">
        <v>1110000000</v>
      </c>
      <c r="E47" s="33" t="s">
        <v>76</v>
      </c>
      <c r="F47" s="25">
        <f t="shared" si="13"/>
        <v>50</v>
      </c>
      <c r="G47" s="25">
        <f t="shared" si="13"/>
        <v>0</v>
      </c>
      <c r="H47" s="25">
        <f t="shared" si="13"/>
        <v>50</v>
      </c>
    </row>
    <row r="48" spans="1:8" ht="33.75" customHeight="1" x14ac:dyDescent="0.2">
      <c r="A48" s="8" t="s">
        <v>166</v>
      </c>
      <c r="B48" s="10">
        <v>1</v>
      </c>
      <c r="C48" s="10">
        <v>11</v>
      </c>
      <c r="D48" s="28">
        <v>1110100000</v>
      </c>
      <c r="E48" s="33" t="s">
        <v>76</v>
      </c>
      <c r="F48" s="25">
        <f t="shared" si="13"/>
        <v>50</v>
      </c>
      <c r="G48" s="25">
        <f t="shared" si="13"/>
        <v>0</v>
      </c>
      <c r="H48" s="25">
        <f t="shared" si="13"/>
        <v>50</v>
      </c>
    </row>
    <row r="49" spans="1:8" ht="33.75" customHeight="1" x14ac:dyDescent="0.2">
      <c r="A49" s="8" t="s">
        <v>68</v>
      </c>
      <c r="B49" s="10">
        <v>1</v>
      </c>
      <c r="C49" s="10">
        <v>11</v>
      </c>
      <c r="D49" s="28">
        <v>1110122020</v>
      </c>
      <c r="E49" s="33"/>
      <c r="F49" s="25">
        <f t="shared" si="13"/>
        <v>50</v>
      </c>
      <c r="G49" s="25">
        <f t="shared" si="13"/>
        <v>0</v>
      </c>
      <c r="H49" s="25">
        <f t="shared" si="13"/>
        <v>50</v>
      </c>
    </row>
    <row r="50" spans="1:8" x14ac:dyDescent="0.2">
      <c r="A50" s="3" t="s">
        <v>87</v>
      </c>
      <c r="B50" s="10">
        <v>1</v>
      </c>
      <c r="C50" s="10">
        <v>11</v>
      </c>
      <c r="D50" s="28">
        <v>1110122020</v>
      </c>
      <c r="E50" s="33" t="s">
        <v>88</v>
      </c>
      <c r="F50" s="25">
        <f t="shared" si="13"/>
        <v>50</v>
      </c>
      <c r="G50" s="25">
        <f t="shared" si="13"/>
        <v>0</v>
      </c>
      <c r="H50" s="25">
        <f t="shared" si="13"/>
        <v>50</v>
      </c>
    </row>
    <row r="51" spans="1:8" x14ac:dyDescent="0.2">
      <c r="A51" s="3" t="s">
        <v>69</v>
      </c>
      <c r="B51" s="10">
        <v>1</v>
      </c>
      <c r="C51" s="10">
        <v>11</v>
      </c>
      <c r="D51" s="28">
        <v>1110122020</v>
      </c>
      <c r="E51" s="33" t="s">
        <v>62</v>
      </c>
      <c r="F51" s="25">
        <v>50</v>
      </c>
      <c r="G51" s="39"/>
      <c r="H51" s="40">
        <f>F51+G51</f>
        <v>50</v>
      </c>
    </row>
    <row r="52" spans="1:8" x14ac:dyDescent="0.2">
      <c r="A52" s="4" t="s">
        <v>38</v>
      </c>
      <c r="B52" s="10">
        <v>1</v>
      </c>
      <c r="C52" s="10">
        <v>13</v>
      </c>
      <c r="D52" s="28" t="s">
        <v>76</v>
      </c>
      <c r="E52" s="33" t="s">
        <v>76</v>
      </c>
      <c r="F52" s="25">
        <f>F53+F58+F69+F75+F94</f>
        <v>4349.7</v>
      </c>
      <c r="G52" s="25">
        <f t="shared" ref="G52:H52" si="14">G53+G58+G69+G75+G94</f>
        <v>256.04810000000003</v>
      </c>
      <c r="H52" s="25">
        <f t="shared" si="14"/>
        <v>4605.7480999999998</v>
      </c>
    </row>
    <row r="53" spans="1:8" ht="22.5" x14ac:dyDescent="0.2">
      <c r="A53" s="8" t="s">
        <v>116</v>
      </c>
      <c r="B53" s="10">
        <v>1</v>
      </c>
      <c r="C53" s="10">
        <v>13</v>
      </c>
      <c r="D53" s="28">
        <v>2500000000</v>
      </c>
      <c r="E53" s="33" t="s">
        <v>76</v>
      </c>
      <c r="F53" s="25">
        <f>F54</f>
        <v>3.2</v>
      </c>
      <c r="G53" s="25">
        <f t="shared" ref="G53:H56" si="15">G54</f>
        <v>0</v>
      </c>
      <c r="H53" s="25">
        <f t="shared" si="15"/>
        <v>3.2</v>
      </c>
    </row>
    <row r="54" spans="1:8" ht="35.25" customHeight="1" x14ac:dyDescent="0.2">
      <c r="A54" s="8" t="s">
        <v>167</v>
      </c>
      <c r="B54" s="10">
        <v>1</v>
      </c>
      <c r="C54" s="10">
        <v>13</v>
      </c>
      <c r="D54" s="28">
        <v>2500100000</v>
      </c>
      <c r="E54" s="33" t="s">
        <v>76</v>
      </c>
      <c r="F54" s="25">
        <f>F55</f>
        <v>3.2</v>
      </c>
      <c r="G54" s="25">
        <f t="shared" si="15"/>
        <v>0</v>
      </c>
      <c r="H54" s="25">
        <f t="shared" si="15"/>
        <v>3.2</v>
      </c>
    </row>
    <row r="55" spans="1:8" ht="35.25" customHeight="1" x14ac:dyDescent="0.2">
      <c r="A55" s="8" t="s">
        <v>134</v>
      </c>
      <c r="B55" s="10">
        <v>1</v>
      </c>
      <c r="C55" s="10">
        <v>13</v>
      </c>
      <c r="D55" s="28">
        <v>2500199990</v>
      </c>
      <c r="E55" s="33"/>
      <c r="F55" s="25">
        <f>F56</f>
        <v>3.2</v>
      </c>
      <c r="G55" s="25">
        <f t="shared" si="15"/>
        <v>0</v>
      </c>
      <c r="H55" s="25">
        <f t="shared" si="15"/>
        <v>3.2</v>
      </c>
    </row>
    <row r="56" spans="1:8" ht="22.5" x14ac:dyDescent="0.2">
      <c r="A56" s="3" t="s">
        <v>214</v>
      </c>
      <c r="B56" s="10">
        <v>1</v>
      </c>
      <c r="C56" s="10">
        <v>13</v>
      </c>
      <c r="D56" s="28">
        <v>2500199990</v>
      </c>
      <c r="E56" s="33" t="s">
        <v>77</v>
      </c>
      <c r="F56" s="25">
        <f>F57</f>
        <v>3.2</v>
      </c>
      <c r="G56" s="25">
        <f t="shared" si="15"/>
        <v>0</v>
      </c>
      <c r="H56" s="25">
        <f t="shared" si="15"/>
        <v>3.2</v>
      </c>
    </row>
    <row r="57" spans="1:8" ht="22.5" x14ac:dyDescent="0.2">
      <c r="A57" s="3" t="s">
        <v>78</v>
      </c>
      <c r="B57" s="10">
        <v>1</v>
      </c>
      <c r="C57" s="10">
        <v>13</v>
      </c>
      <c r="D57" s="28">
        <v>2500199990</v>
      </c>
      <c r="E57" s="33" t="s">
        <v>79</v>
      </c>
      <c r="F57" s="25">
        <v>3.2</v>
      </c>
      <c r="G57" s="39"/>
      <c r="H57" s="40">
        <f>F57+G57</f>
        <v>3.2</v>
      </c>
    </row>
    <row r="58" spans="1:8" ht="33.75" x14ac:dyDescent="0.2">
      <c r="A58" s="8" t="s">
        <v>117</v>
      </c>
      <c r="B58" s="10">
        <v>1</v>
      </c>
      <c r="C58" s="10">
        <v>13</v>
      </c>
      <c r="D58" s="28">
        <v>1000000000</v>
      </c>
      <c r="E58" s="33" t="s">
        <v>76</v>
      </c>
      <c r="F58" s="25">
        <f>F59+F64</f>
        <v>9</v>
      </c>
      <c r="G58" s="25">
        <f t="shared" ref="G58:H58" si="16">G59+G64</f>
        <v>0</v>
      </c>
      <c r="H58" s="25">
        <f t="shared" si="16"/>
        <v>9</v>
      </c>
    </row>
    <row r="59" spans="1:8" ht="33" customHeight="1" x14ac:dyDescent="0.2">
      <c r="A59" s="8" t="s">
        <v>128</v>
      </c>
      <c r="B59" s="10">
        <v>1</v>
      </c>
      <c r="C59" s="10">
        <v>13</v>
      </c>
      <c r="D59" s="28">
        <v>1020000000</v>
      </c>
      <c r="E59" s="33" t="s">
        <v>76</v>
      </c>
      <c r="F59" s="25">
        <f>F60</f>
        <v>4</v>
      </c>
      <c r="G59" s="25">
        <f t="shared" ref="G59:H62" si="17">G60</f>
        <v>0</v>
      </c>
      <c r="H59" s="25">
        <f t="shared" si="17"/>
        <v>4</v>
      </c>
    </row>
    <row r="60" spans="1:8" ht="21.75" customHeight="1" x14ac:dyDescent="0.2">
      <c r="A60" s="8" t="s">
        <v>129</v>
      </c>
      <c r="B60" s="10">
        <v>1</v>
      </c>
      <c r="C60" s="10">
        <v>13</v>
      </c>
      <c r="D60" s="28">
        <v>1020100000</v>
      </c>
      <c r="E60" s="33" t="s">
        <v>76</v>
      </c>
      <c r="F60" s="25">
        <f>F61</f>
        <v>4</v>
      </c>
      <c r="G60" s="25">
        <f t="shared" si="17"/>
        <v>0</v>
      </c>
      <c r="H60" s="25">
        <f t="shared" si="17"/>
        <v>4</v>
      </c>
    </row>
    <row r="61" spans="1:8" ht="21.75" customHeight="1" x14ac:dyDescent="0.2">
      <c r="A61" s="8" t="s">
        <v>130</v>
      </c>
      <c r="B61" s="10">
        <v>1</v>
      </c>
      <c r="C61" s="10">
        <v>13</v>
      </c>
      <c r="D61" s="28">
        <v>1020120040</v>
      </c>
      <c r="E61" s="33"/>
      <c r="F61" s="25">
        <f>F62</f>
        <v>4</v>
      </c>
      <c r="G61" s="25">
        <f t="shared" si="17"/>
        <v>0</v>
      </c>
      <c r="H61" s="25">
        <f t="shared" si="17"/>
        <v>4</v>
      </c>
    </row>
    <row r="62" spans="1:8" ht="22.5" x14ac:dyDescent="0.2">
      <c r="A62" s="3" t="s">
        <v>214</v>
      </c>
      <c r="B62" s="15">
        <v>1</v>
      </c>
      <c r="C62" s="15">
        <v>13</v>
      </c>
      <c r="D62" s="11">
        <v>1020120040</v>
      </c>
      <c r="E62" s="33" t="s">
        <v>77</v>
      </c>
      <c r="F62" s="25">
        <f>F63</f>
        <v>4</v>
      </c>
      <c r="G62" s="25">
        <f t="shared" si="17"/>
        <v>0</v>
      </c>
      <c r="H62" s="25">
        <f t="shared" si="17"/>
        <v>4</v>
      </c>
    </row>
    <row r="63" spans="1:8" ht="22.5" x14ac:dyDescent="0.2">
      <c r="A63" s="14" t="s">
        <v>78</v>
      </c>
      <c r="B63" s="15">
        <v>1</v>
      </c>
      <c r="C63" s="15">
        <v>13</v>
      </c>
      <c r="D63" s="11">
        <v>1020120040</v>
      </c>
      <c r="E63" s="33" t="s">
        <v>79</v>
      </c>
      <c r="F63" s="25">
        <v>4</v>
      </c>
      <c r="G63" s="39"/>
      <c r="H63" s="40">
        <f>F63+G63</f>
        <v>4</v>
      </c>
    </row>
    <row r="64" spans="1:8" x14ac:dyDescent="0.2">
      <c r="A64" s="6" t="s">
        <v>144</v>
      </c>
      <c r="B64" s="15">
        <v>1</v>
      </c>
      <c r="C64" s="15">
        <v>13</v>
      </c>
      <c r="D64" s="29">
        <v>1030000000</v>
      </c>
      <c r="E64" s="34"/>
      <c r="F64" s="26">
        <f>F65</f>
        <v>5</v>
      </c>
      <c r="G64" s="38">
        <f t="shared" ref="G64:H67" si="18">G65</f>
        <v>0</v>
      </c>
      <c r="H64" s="38">
        <f t="shared" si="18"/>
        <v>5</v>
      </c>
    </row>
    <row r="65" spans="1:8" ht="42" customHeight="1" x14ac:dyDescent="0.2">
      <c r="A65" s="6" t="s">
        <v>145</v>
      </c>
      <c r="B65" s="15">
        <v>1</v>
      </c>
      <c r="C65" s="15">
        <v>13</v>
      </c>
      <c r="D65" s="29">
        <v>1030100000</v>
      </c>
      <c r="E65" s="34"/>
      <c r="F65" s="26">
        <f>F66</f>
        <v>5</v>
      </c>
      <c r="G65" s="38">
        <f t="shared" si="18"/>
        <v>0</v>
      </c>
      <c r="H65" s="38">
        <f t="shared" si="18"/>
        <v>5</v>
      </c>
    </row>
    <row r="66" spans="1:8" ht="25.5" customHeight="1" x14ac:dyDescent="0.2">
      <c r="A66" s="6" t="s">
        <v>134</v>
      </c>
      <c r="B66" s="15">
        <v>1</v>
      </c>
      <c r="C66" s="15">
        <v>13</v>
      </c>
      <c r="D66" s="29">
        <v>1030199990</v>
      </c>
      <c r="E66" s="34"/>
      <c r="F66" s="26">
        <f>F67</f>
        <v>5</v>
      </c>
      <c r="G66" s="38">
        <f t="shared" si="18"/>
        <v>0</v>
      </c>
      <c r="H66" s="38">
        <f t="shared" si="18"/>
        <v>5</v>
      </c>
    </row>
    <row r="67" spans="1:8" ht="26.25" customHeight="1" x14ac:dyDescent="0.2">
      <c r="A67" s="3" t="s">
        <v>214</v>
      </c>
      <c r="B67" s="15">
        <v>1</v>
      </c>
      <c r="C67" s="15">
        <v>13</v>
      </c>
      <c r="D67" s="29">
        <v>1030199990</v>
      </c>
      <c r="E67" s="33" t="s">
        <v>77</v>
      </c>
      <c r="F67" s="26">
        <f>F68</f>
        <v>5</v>
      </c>
      <c r="G67" s="38">
        <f t="shared" si="18"/>
        <v>0</v>
      </c>
      <c r="H67" s="38">
        <f t="shared" si="18"/>
        <v>5</v>
      </c>
    </row>
    <row r="68" spans="1:8" ht="22.5" x14ac:dyDescent="0.2">
      <c r="A68" s="3" t="s">
        <v>78</v>
      </c>
      <c r="B68" s="10">
        <v>1</v>
      </c>
      <c r="C68" s="10">
        <v>13</v>
      </c>
      <c r="D68" s="29">
        <v>1030199990</v>
      </c>
      <c r="E68" s="33" t="s">
        <v>79</v>
      </c>
      <c r="F68" s="26">
        <v>5</v>
      </c>
      <c r="G68" s="41"/>
      <c r="H68" s="40">
        <f>F68+G68</f>
        <v>5</v>
      </c>
    </row>
    <row r="69" spans="1:8" ht="22.5" x14ac:dyDescent="0.2">
      <c r="A69" s="17" t="s">
        <v>118</v>
      </c>
      <c r="B69" s="15">
        <v>1</v>
      </c>
      <c r="C69" s="15">
        <v>13</v>
      </c>
      <c r="D69" s="11">
        <v>1200000000</v>
      </c>
      <c r="E69" s="33" t="s">
        <v>76</v>
      </c>
      <c r="F69" s="25">
        <f>F70</f>
        <v>15</v>
      </c>
      <c r="G69" s="25">
        <f t="shared" ref="G69:H73" si="19">G70</f>
        <v>0</v>
      </c>
      <c r="H69" s="25">
        <f t="shared" si="19"/>
        <v>15</v>
      </c>
    </row>
    <row r="70" spans="1:8" ht="27.75" customHeight="1" x14ac:dyDescent="0.2">
      <c r="A70" s="17" t="s">
        <v>194</v>
      </c>
      <c r="B70" s="15">
        <v>1</v>
      </c>
      <c r="C70" s="15">
        <v>13</v>
      </c>
      <c r="D70" s="11">
        <v>1220000000</v>
      </c>
      <c r="E70" s="33" t="s">
        <v>76</v>
      </c>
      <c r="F70" s="25">
        <f>F71</f>
        <v>15</v>
      </c>
      <c r="G70" s="25">
        <f t="shared" si="19"/>
        <v>0</v>
      </c>
      <c r="H70" s="25">
        <f t="shared" si="19"/>
        <v>15</v>
      </c>
    </row>
    <row r="71" spans="1:8" ht="27.75" customHeight="1" x14ac:dyDescent="0.2">
      <c r="A71" s="8" t="s">
        <v>133</v>
      </c>
      <c r="B71" s="10">
        <v>1</v>
      </c>
      <c r="C71" s="10">
        <v>13</v>
      </c>
      <c r="D71" s="28">
        <v>1220200000</v>
      </c>
      <c r="E71" s="33"/>
      <c r="F71" s="25">
        <f>F72</f>
        <v>15</v>
      </c>
      <c r="G71" s="25">
        <f t="shared" si="19"/>
        <v>0</v>
      </c>
      <c r="H71" s="25">
        <f t="shared" si="19"/>
        <v>15</v>
      </c>
    </row>
    <row r="72" spans="1:8" ht="27.75" customHeight="1" x14ac:dyDescent="0.2">
      <c r="A72" s="8" t="s">
        <v>134</v>
      </c>
      <c r="B72" s="10">
        <v>1</v>
      </c>
      <c r="C72" s="10">
        <v>13</v>
      </c>
      <c r="D72" s="28">
        <v>1220299990</v>
      </c>
      <c r="E72" s="33"/>
      <c r="F72" s="25">
        <f>F73</f>
        <v>15</v>
      </c>
      <c r="G72" s="25">
        <f t="shared" si="19"/>
        <v>0</v>
      </c>
      <c r="H72" s="25">
        <f t="shared" si="19"/>
        <v>15</v>
      </c>
    </row>
    <row r="73" spans="1:8" ht="22.5" x14ac:dyDescent="0.2">
      <c r="A73" s="3" t="s">
        <v>214</v>
      </c>
      <c r="B73" s="10">
        <v>1</v>
      </c>
      <c r="C73" s="10">
        <v>13</v>
      </c>
      <c r="D73" s="28">
        <v>1220299990</v>
      </c>
      <c r="E73" s="33" t="s">
        <v>77</v>
      </c>
      <c r="F73" s="25">
        <f>F74</f>
        <v>15</v>
      </c>
      <c r="G73" s="25">
        <f t="shared" si="19"/>
        <v>0</v>
      </c>
      <c r="H73" s="25">
        <f t="shared" si="19"/>
        <v>15</v>
      </c>
    </row>
    <row r="74" spans="1:8" ht="22.5" x14ac:dyDescent="0.2">
      <c r="A74" s="3" t="s">
        <v>78</v>
      </c>
      <c r="B74" s="10">
        <v>1</v>
      </c>
      <c r="C74" s="10">
        <v>13</v>
      </c>
      <c r="D74" s="28">
        <v>1220299990</v>
      </c>
      <c r="E74" s="33" t="s">
        <v>79</v>
      </c>
      <c r="F74" s="25">
        <v>15</v>
      </c>
      <c r="G74" s="39"/>
      <c r="H74" s="40">
        <f>F74+G74</f>
        <v>15</v>
      </c>
    </row>
    <row r="75" spans="1:8" ht="22.5" x14ac:dyDescent="0.2">
      <c r="A75" s="8" t="s">
        <v>119</v>
      </c>
      <c r="B75" s="10">
        <v>1</v>
      </c>
      <c r="C75" s="10">
        <v>13</v>
      </c>
      <c r="D75" s="28">
        <v>1700000000</v>
      </c>
      <c r="E75" s="33" t="s">
        <v>76</v>
      </c>
      <c r="F75" s="25">
        <f>F76+F82+F86+F90</f>
        <v>1018.1999999999999</v>
      </c>
      <c r="G75" s="25">
        <f t="shared" ref="G75:H75" si="20">G76+G82+G86+G90</f>
        <v>236.44810000000001</v>
      </c>
      <c r="H75" s="25">
        <f t="shared" si="20"/>
        <v>1254.6480999999999</v>
      </c>
    </row>
    <row r="76" spans="1:8" ht="38.25" customHeight="1" x14ac:dyDescent="0.2">
      <c r="A76" s="8" t="s">
        <v>195</v>
      </c>
      <c r="B76" s="10">
        <v>1</v>
      </c>
      <c r="C76" s="10">
        <v>13</v>
      </c>
      <c r="D76" s="28">
        <v>1700100000</v>
      </c>
      <c r="E76" s="33" t="s">
        <v>76</v>
      </c>
      <c r="F76" s="25">
        <f>F77</f>
        <v>667.9</v>
      </c>
      <c r="G76" s="25">
        <f t="shared" ref="G76:H76" si="21">G77</f>
        <v>236.44810000000001</v>
      </c>
      <c r="H76" s="25">
        <f t="shared" si="21"/>
        <v>904.34809999999993</v>
      </c>
    </row>
    <row r="77" spans="1:8" ht="35.25" customHeight="1" x14ac:dyDescent="0.2">
      <c r="A77" s="8" t="s">
        <v>134</v>
      </c>
      <c r="B77" s="10">
        <v>1</v>
      </c>
      <c r="C77" s="10">
        <v>13</v>
      </c>
      <c r="D77" s="28">
        <v>1700199990</v>
      </c>
      <c r="E77" s="33"/>
      <c r="F77" s="25">
        <f>F78+F80</f>
        <v>667.9</v>
      </c>
      <c r="G77" s="25">
        <f t="shared" ref="G77:H77" si="22">G78+G80</f>
        <v>236.44810000000001</v>
      </c>
      <c r="H77" s="25">
        <f t="shared" si="22"/>
        <v>904.34809999999993</v>
      </c>
    </row>
    <row r="78" spans="1:8" ht="22.5" x14ac:dyDescent="0.2">
      <c r="A78" s="3" t="s">
        <v>214</v>
      </c>
      <c r="B78" s="10">
        <v>1</v>
      </c>
      <c r="C78" s="10">
        <v>13</v>
      </c>
      <c r="D78" s="28">
        <v>1700199990</v>
      </c>
      <c r="E78" s="33" t="s">
        <v>77</v>
      </c>
      <c r="F78" s="25">
        <f>F79</f>
        <v>657.1</v>
      </c>
      <c r="G78" s="25">
        <f t="shared" ref="G78:H78" si="23">G79</f>
        <v>236.44810000000001</v>
      </c>
      <c r="H78" s="25">
        <f t="shared" si="23"/>
        <v>893.54809999999998</v>
      </c>
    </row>
    <row r="79" spans="1:8" ht="22.5" x14ac:dyDescent="0.2">
      <c r="A79" s="3" t="s">
        <v>78</v>
      </c>
      <c r="B79" s="10">
        <v>1</v>
      </c>
      <c r="C79" s="10">
        <v>13</v>
      </c>
      <c r="D79" s="28">
        <v>1700199990</v>
      </c>
      <c r="E79" s="33" t="s">
        <v>79</v>
      </c>
      <c r="F79" s="25">
        <v>657.1</v>
      </c>
      <c r="G79" s="58">
        <f>216.4+20+0.0481</f>
        <v>236.44810000000001</v>
      </c>
      <c r="H79" s="40">
        <f>F79+G79</f>
        <v>893.54809999999998</v>
      </c>
    </row>
    <row r="80" spans="1:8" x14ac:dyDescent="0.2">
      <c r="A80" s="3" t="s">
        <v>87</v>
      </c>
      <c r="B80" s="10">
        <v>1</v>
      </c>
      <c r="C80" s="10">
        <v>13</v>
      </c>
      <c r="D80" s="28">
        <v>1700199990</v>
      </c>
      <c r="E80" s="33" t="s">
        <v>88</v>
      </c>
      <c r="F80" s="25">
        <f>F81</f>
        <v>10.8</v>
      </c>
      <c r="G80" s="25">
        <f t="shared" ref="G80:H80" si="24">G81</f>
        <v>0</v>
      </c>
      <c r="H80" s="25">
        <f t="shared" si="24"/>
        <v>10.8</v>
      </c>
    </row>
    <row r="81" spans="1:8" x14ac:dyDescent="0.2">
      <c r="A81" s="3" t="s">
        <v>89</v>
      </c>
      <c r="B81" s="10">
        <v>1</v>
      </c>
      <c r="C81" s="10">
        <v>13</v>
      </c>
      <c r="D81" s="28">
        <v>1700199990</v>
      </c>
      <c r="E81" s="33" t="s">
        <v>90</v>
      </c>
      <c r="F81" s="25">
        <v>10.8</v>
      </c>
      <c r="G81" s="39"/>
      <c r="H81" s="40">
        <f>F81+G81</f>
        <v>10.8</v>
      </c>
    </row>
    <row r="82" spans="1:8" ht="28.5" customHeight="1" x14ac:dyDescent="0.2">
      <c r="A82" s="3" t="s">
        <v>168</v>
      </c>
      <c r="B82" s="10">
        <v>1</v>
      </c>
      <c r="C82" s="10">
        <v>13</v>
      </c>
      <c r="D82" s="28">
        <v>1700200000</v>
      </c>
      <c r="E82" s="33"/>
      <c r="F82" s="25">
        <f>F83</f>
        <v>300</v>
      </c>
      <c r="G82" s="25">
        <f t="shared" ref="G82:H84" si="25">G83</f>
        <v>0</v>
      </c>
      <c r="H82" s="25">
        <f t="shared" si="25"/>
        <v>300</v>
      </c>
    </row>
    <row r="83" spans="1:8" ht="22.5" x14ac:dyDescent="0.2">
      <c r="A83" s="3" t="s">
        <v>134</v>
      </c>
      <c r="B83" s="10">
        <v>1</v>
      </c>
      <c r="C83" s="10">
        <v>13</v>
      </c>
      <c r="D83" s="28">
        <v>1700299990</v>
      </c>
      <c r="E83" s="33"/>
      <c r="F83" s="25">
        <f>F84</f>
        <v>300</v>
      </c>
      <c r="G83" s="25">
        <f t="shared" si="25"/>
        <v>0</v>
      </c>
      <c r="H83" s="25">
        <f t="shared" si="25"/>
        <v>300</v>
      </c>
    </row>
    <row r="84" spans="1:8" ht="22.5" x14ac:dyDescent="0.2">
      <c r="A84" s="3" t="s">
        <v>214</v>
      </c>
      <c r="B84" s="10">
        <v>1</v>
      </c>
      <c r="C84" s="10">
        <v>13</v>
      </c>
      <c r="D84" s="28">
        <v>1700299990</v>
      </c>
      <c r="E84" s="33">
        <v>200</v>
      </c>
      <c r="F84" s="25">
        <f>F85</f>
        <v>300</v>
      </c>
      <c r="G84" s="25">
        <f t="shared" si="25"/>
        <v>0</v>
      </c>
      <c r="H84" s="25">
        <f t="shared" si="25"/>
        <v>300</v>
      </c>
    </row>
    <row r="85" spans="1:8" ht="22.5" x14ac:dyDescent="0.2">
      <c r="A85" s="3" t="s">
        <v>78</v>
      </c>
      <c r="B85" s="10">
        <v>1</v>
      </c>
      <c r="C85" s="10">
        <v>13</v>
      </c>
      <c r="D85" s="28">
        <v>1700299990</v>
      </c>
      <c r="E85" s="33">
        <v>240</v>
      </c>
      <c r="F85" s="25">
        <v>300</v>
      </c>
      <c r="G85" s="39"/>
      <c r="H85" s="40">
        <f>F85+G85</f>
        <v>300</v>
      </c>
    </row>
    <row r="86" spans="1:8" ht="67.5" x14ac:dyDescent="0.2">
      <c r="A86" s="3" t="s">
        <v>169</v>
      </c>
      <c r="B86" s="10">
        <v>1</v>
      </c>
      <c r="C86" s="10">
        <v>13</v>
      </c>
      <c r="D86" s="28">
        <v>1700300000</v>
      </c>
      <c r="E86" s="33"/>
      <c r="F86" s="25">
        <f>F87</f>
        <v>5.3</v>
      </c>
      <c r="G86" s="25">
        <f t="shared" ref="G86:H88" si="26">G87</f>
        <v>0</v>
      </c>
      <c r="H86" s="25">
        <f t="shared" si="26"/>
        <v>5.3</v>
      </c>
    </row>
    <row r="87" spans="1:8" ht="45" x14ac:dyDescent="0.2">
      <c r="A87" s="3" t="s">
        <v>164</v>
      </c>
      <c r="B87" s="10">
        <v>1</v>
      </c>
      <c r="C87" s="10">
        <v>13</v>
      </c>
      <c r="D87" s="28">
        <v>1700389020</v>
      </c>
      <c r="E87" s="33"/>
      <c r="F87" s="25">
        <f>F88</f>
        <v>5.3</v>
      </c>
      <c r="G87" s="25">
        <f t="shared" si="26"/>
        <v>0</v>
      </c>
      <c r="H87" s="25">
        <f t="shared" si="26"/>
        <v>5.3</v>
      </c>
    </row>
    <row r="88" spans="1:8" x14ac:dyDescent="0.2">
      <c r="A88" s="3" t="s">
        <v>97</v>
      </c>
      <c r="B88" s="10">
        <v>1</v>
      </c>
      <c r="C88" s="10">
        <v>13</v>
      </c>
      <c r="D88" s="28">
        <v>1700389020</v>
      </c>
      <c r="E88" s="33">
        <v>500</v>
      </c>
      <c r="F88" s="25">
        <f>F89</f>
        <v>5.3</v>
      </c>
      <c r="G88" s="25">
        <f t="shared" si="26"/>
        <v>0</v>
      </c>
      <c r="H88" s="25">
        <f t="shared" si="26"/>
        <v>5.3</v>
      </c>
    </row>
    <row r="89" spans="1:8" x14ac:dyDescent="0.2">
      <c r="A89" s="3" t="s">
        <v>74</v>
      </c>
      <c r="B89" s="10">
        <v>1</v>
      </c>
      <c r="C89" s="10">
        <v>13</v>
      </c>
      <c r="D89" s="28">
        <v>1700389020</v>
      </c>
      <c r="E89" s="33">
        <v>540</v>
      </c>
      <c r="F89" s="25">
        <v>5.3</v>
      </c>
      <c r="G89" s="39"/>
      <c r="H89" s="40">
        <f>F89+G89</f>
        <v>5.3</v>
      </c>
    </row>
    <row r="90" spans="1:8" ht="27.75" customHeight="1" x14ac:dyDescent="0.2">
      <c r="A90" s="3" t="s">
        <v>177</v>
      </c>
      <c r="B90" s="10">
        <v>1</v>
      </c>
      <c r="C90" s="10">
        <v>13</v>
      </c>
      <c r="D90" s="28">
        <v>1700400000</v>
      </c>
      <c r="E90" s="33"/>
      <c r="F90" s="25">
        <f>F91</f>
        <v>45</v>
      </c>
      <c r="G90" s="25">
        <f t="shared" ref="G90:H92" si="27">G91</f>
        <v>0</v>
      </c>
      <c r="H90" s="25">
        <f t="shared" si="27"/>
        <v>45</v>
      </c>
    </row>
    <row r="91" spans="1:8" ht="26.25" customHeight="1" x14ac:dyDescent="0.2">
      <c r="A91" s="3" t="s">
        <v>134</v>
      </c>
      <c r="B91" s="10">
        <v>1</v>
      </c>
      <c r="C91" s="10">
        <v>13</v>
      </c>
      <c r="D91" s="28">
        <v>1700499990</v>
      </c>
      <c r="E91" s="33"/>
      <c r="F91" s="25">
        <f>F92</f>
        <v>45</v>
      </c>
      <c r="G91" s="25">
        <f t="shared" si="27"/>
        <v>0</v>
      </c>
      <c r="H91" s="25">
        <f t="shared" si="27"/>
        <v>45</v>
      </c>
    </row>
    <row r="92" spans="1:8" ht="22.5" x14ac:dyDescent="0.2">
      <c r="A92" s="3" t="s">
        <v>214</v>
      </c>
      <c r="B92" s="10">
        <v>1</v>
      </c>
      <c r="C92" s="10">
        <v>13</v>
      </c>
      <c r="D92" s="28">
        <v>1700499990</v>
      </c>
      <c r="E92" s="33">
        <v>200</v>
      </c>
      <c r="F92" s="25">
        <f>F93</f>
        <v>45</v>
      </c>
      <c r="G92" s="25">
        <f t="shared" si="27"/>
        <v>0</v>
      </c>
      <c r="H92" s="25">
        <f t="shared" si="27"/>
        <v>45</v>
      </c>
    </row>
    <row r="93" spans="1:8" ht="22.5" x14ac:dyDescent="0.2">
      <c r="A93" s="3" t="s">
        <v>78</v>
      </c>
      <c r="B93" s="10">
        <v>1</v>
      </c>
      <c r="C93" s="10">
        <v>13</v>
      </c>
      <c r="D93" s="28">
        <v>1700499990</v>
      </c>
      <c r="E93" s="33">
        <v>240</v>
      </c>
      <c r="F93" s="25">
        <v>45</v>
      </c>
      <c r="G93" s="39"/>
      <c r="H93" s="40">
        <f>F93+G93</f>
        <v>45</v>
      </c>
    </row>
    <row r="94" spans="1:8" ht="33.75" x14ac:dyDescent="0.2">
      <c r="A94" s="8" t="s">
        <v>191</v>
      </c>
      <c r="B94" s="10">
        <v>1</v>
      </c>
      <c r="C94" s="10">
        <v>13</v>
      </c>
      <c r="D94" s="28">
        <v>1800000000</v>
      </c>
      <c r="E94" s="33" t="s">
        <v>76</v>
      </c>
      <c r="F94" s="25">
        <f>F95</f>
        <v>3304.2999999999997</v>
      </c>
      <c r="G94" s="25">
        <f t="shared" ref="G94:H94" si="28">G95</f>
        <v>19.600000000000001</v>
      </c>
      <c r="H94" s="25">
        <f t="shared" si="28"/>
        <v>3323.9</v>
      </c>
    </row>
    <row r="95" spans="1:8" ht="22.5" x14ac:dyDescent="0.2">
      <c r="A95" s="8" t="s">
        <v>189</v>
      </c>
      <c r="B95" s="10">
        <v>1</v>
      </c>
      <c r="C95" s="10">
        <v>13</v>
      </c>
      <c r="D95" s="28">
        <v>1810000000</v>
      </c>
      <c r="E95" s="33" t="s">
        <v>76</v>
      </c>
      <c r="F95" s="25">
        <f>F96+F109</f>
        <v>3304.2999999999997</v>
      </c>
      <c r="G95" s="25">
        <f t="shared" ref="G95:H95" si="29">G96+G109</f>
        <v>19.600000000000001</v>
      </c>
      <c r="H95" s="25">
        <f t="shared" si="29"/>
        <v>3323.9</v>
      </c>
    </row>
    <row r="96" spans="1:8" ht="33.75" x14ac:dyDescent="0.2">
      <c r="A96" s="8" t="s">
        <v>190</v>
      </c>
      <c r="B96" s="10">
        <v>1</v>
      </c>
      <c r="C96" s="10">
        <v>13</v>
      </c>
      <c r="D96" s="28">
        <v>1810100000</v>
      </c>
      <c r="E96" s="33"/>
      <c r="F96" s="25">
        <f>F97+F104</f>
        <v>3195.7999999999997</v>
      </c>
      <c r="G96" s="25">
        <f t="shared" ref="G96:H96" si="30">G97+G104</f>
        <v>19.600000000000001</v>
      </c>
      <c r="H96" s="25">
        <f t="shared" si="30"/>
        <v>3215.4</v>
      </c>
    </row>
    <row r="97" spans="1:8" ht="27.75" customHeight="1" x14ac:dyDescent="0.2">
      <c r="A97" s="8" t="s">
        <v>131</v>
      </c>
      <c r="B97" s="10">
        <v>1</v>
      </c>
      <c r="C97" s="10">
        <v>13</v>
      </c>
      <c r="D97" s="28">
        <v>1810100590</v>
      </c>
      <c r="E97" s="33" t="s">
        <v>76</v>
      </c>
      <c r="F97" s="25">
        <f>F98+F100+F102</f>
        <v>2793.6</v>
      </c>
      <c r="G97" s="25">
        <f t="shared" ref="G97:H97" si="31">G98+G100+G102</f>
        <v>19.600000000000001</v>
      </c>
      <c r="H97" s="25">
        <f t="shared" si="31"/>
        <v>2813.2000000000003</v>
      </c>
    </row>
    <row r="98" spans="1:8" ht="45" x14ac:dyDescent="0.2">
      <c r="A98" s="3" t="s">
        <v>80</v>
      </c>
      <c r="B98" s="10">
        <v>1</v>
      </c>
      <c r="C98" s="10">
        <v>13</v>
      </c>
      <c r="D98" s="28">
        <v>1810100590</v>
      </c>
      <c r="E98" s="33" t="s">
        <v>81</v>
      </c>
      <c r="F98" s="25">
        <f>F99</f>
        <v>2632.5</v>
      </c>
      <c r="G98" s="25">
        <f t="shared" ref="G98:H98" si="32">G99</f>
        <v>0</v>
      </c>
      <c r="H98" s="25">
        <f t="shared" si="32"/>
        <v>2632.5</v>
      </c>
    </row>
    <row r="99" spans="1:8" x14ac:dyDescent="0.2">
      <c r="A99" s="3" t="s">
        <v>82</v>
      </c>
      <c r="B99" s="10">
        <v>1</v>
      </c>
      <c r="C99" s="10">
        <v>13</v>
      </c>
      <c r="D99" s="28">
        <v>1810100590</v>
      </c>
      <c r="E99" s="33" t="s">
        <v>83</v>
      </c>
      <c r="F99" s="25">
        <v>2632.5</v>
      </c>
      <c r="G99" s="39"/>
      <c r="H99" s="40">
        <f>F99+G99</f>
        <v>2632.5</v>
      </c>
    </row>
    <row r="100" spans="1:8" ht="22.5" x14ac:dyDescent="0.2">
      <c r="A100" s="3" t="s">
        <v>214</v>
      </c>
      <c r="B100" s="10">
        <v>1</v>
      </c>
      <c r="C100" s="10">
        <v>13</v>
      </c>
      <c r="D100" s="28">
        <v>1810100590</v>
      </c>
      <c r="E100" s="33" t="s">
        <v>77</v>
      </c>
      <c r="F100" s="25">
        <f>F101</f>
        <v>155.19999999999999</v>
      </c>
      <c r="G100" s="25">
        <f t="shared" ref="G100:H100" si="33">G101</f>
        <v>19.600000000000001</v>
      </c>
      <c r="H100" s="25">
        <f t="shared" si="33"/>
        <v>174.79999999999998</v>
      </c>
    </row>
    <row r="101" spans="1:8" ht="22.5" x14ac:dyDescent="0.2">
      <c r="A101" s="3" t="s">
        <v>78</v>
      </c>
      <c r="B101" s="10">
        <v>1</v>
      </c>
      <c r="C101" s="10">
        <v>13</v>
      </c>
      <c r="D101" s="28">
        <v>1810100590</v>
      </c>
      <c r="E101" s="33" t="s">
        <v>79</v>
      </c>
      <c r="F101" s="25">
        <v>155.19999999999999</v>
      </c>
      <c r="G101" s="39">
        <f>19.6</f>
        <v>19.600000000000001</v>
      </c>
      <c r="H101" s="40">
        <f>F101+G101</f>
        <v>174.79999999999998</v>
      </c>
    </row>
    <row r="102" spans="1:8" x14ac:dyDescent="0.2">
      <c r="A102" s="3" t="s">
        <v>87</v>
      </c>
      <c r="B102" s="10">
        <v>1</v>
      </c>
      <c r="C102" s="10">
        <v>13</v>
      </c>
      <c r="D102" s="28">
        <v>1810100590</v>
      </c>
      <c r="E102" s="33" t="s">
        <v>88</v>
      </c>
      <c r="F102" s="25">
        <f>F103</f>
        <v>5.9</v>
      </c>
      <c r="G102" s="25">
        <f t="shared" ref="G102:H102" si="34">G103</f>
        <v>0</v>
      </c>
      <c r="H102" s="25">
        <f t="shared" si="34"/>
        <v>5.9</v>
      </c>
    </row>
    <row r="103" spans="1:8" x14ac:dyDescent="0.2">
      <c r="A103" s="3" t="s">
        <v>89</v>
      </c>
      <c r="B103" s="10">
        <v>1</v>
      </c>
      <c r="C103" s="10">
        <v>13</v>
      </c>
      <c r="D103" s="28">
        <v>1810100590</v>
      </c>
      <c r="E103" s="33" t="s">
        <v>90</v>
      </c>
      <c r="F103" s="25">
        <v>5.9</v>
      </c>
      <c r="G103" s="39"/>
      <c r="H103" s="40">
        <f>F103+G103</f>
        <v>5.9</v>
      </c>
    </row>
    <row r="104" spans="1:8" x14ac:dyDescent="0.2">
      <c r="A104" s="5" t="s">
        <v>132</v>
      </c>
      <c r="B104" s="10">
        <v>1</v>
      </c>
      <c r="C104" s="10">
        <v>13</v>
      </c>
      <c r="D104" s="28">
        <v>1810102400</v>
      </c>
      <c r="E104" s="33"/>
      <c r="F104" s="25">
        <f>F105+F107</f>
        <v>402.2</v>
      </c>
      <c r="G104" s="25">
        <f t="shared" ref="G104:H104" si="35">G105+G107</f>
        <v>0</v>
      </c>
      <c r="H104" s="25">
        <f t="shared" si="35"/>
        <v>402.2</v>
      </c>
    </row>
    <row r="105" spans="1:8" ht="45" x14ac:dyDescent="0.2">
      <c r="A105" s="3" t="s">
        <v>80</v>
      </c>
      <c r="B105" s="10">
        <v>1</v>
      </c>
      <c r="C105" s="10">
        <v>13</v>
      </c>
      <c r="D105" s="28">
        <v>1810102400</v>
      </c>
      <c r="E105" s="33">
        <v>100</v>
      </c>
      <c r="F105" s="25">
        <f>F106</f>
        <v>360</v>
      </c>
      <c r="G105" s="25">
        <f t="shared" ref="G105:H105" si="36">G106</f>
        <v>0</v>
      </c>
      <c r="H105" s="25">
        <f t="shared" si="36"/>
        <v>360</v>
      </c>
    </row>
    <row r="106" spans="1:8" ht="22.5" x14ac:dyDescent="0.2">
      <c r="A106" s="3" t="s">
        <v>85</v>
      </c>
      <c r="B106" s="10">
        <v>1</v>
      </c>
      <c r="C106" s="10">
        <v>13</v>
      </c>
      <c r="D106" s="28">
        <v>1810102400</v>
      </c>
      <c r="E106" s="33">
        <v>120</v>
      </c>
      <c r="F106" s="25">
        <v>360</v>
      </c>
      <c r="G106" s="39"/>
      <c r="H106" s="40">
        <f>F106+G106</f>
        <v>360</v>
      </c>
    </row>
    <row r="107" spans="1:8" ht="22.5" x14ac:dyDescent="0.2">
      <c r="A107" s="3" t="s">
        <v>214</v>
      </c>
      <c r="B107" s="10">
        <v>1</v>
      </c>
      <c r="C107" s="10">
        <v>13</v>
      </c>
      <c r="D107" s="28">
        <v>1810102400</v>
      </c>
      <c r="E107" s="33">
        <v>200</v>
      </c>
      <c r="F107" s="25">
        <f>F108</f>
        <v>42.2</v>
      </c>
      <c r="G107" s="25">
        <f t="shared" ref="G107:H107" si="37">G108</f>
        <v>0</v>
      </c>
      <c r="H107" s="25">
        <f t="shared" si="37"/>
        <v>42.2</v>
      </c>
    </row>
    <row r="108" spans="1:8" ht="22.5" x14ac:dyDescent="0.2">
      <c r="A108" s="3" t="s">
        <v>78</v>
      </c>
      <c r="B108" s="10">
        <v>1</v>
      </c>
      <c r="C108" s="10">
        <v>13</v>
      </c>
      <c r="D108" s="28">
        <v>1810102400</v>
      </c>
      <c r="E108" s="33">
        <v>240</v>
      </c>
      <c r="F108" s="25">
        <v>42.2</v>
      </c>
      <c r="G108" s="39"/>
      <c r="H108" s="40">
        <f>F108+G108</f>
        <v>42.2</v>
      </c>
    </row>
    <row r="109" spans="1:8" ht="28.5" customHeight="1" x14ac:dyDescent="0.2">
      <c r="A109" s="3" t="s">
        <v>175</v>
      </c>
      <c r="B109" s="10">
        <v>1</v>
      </c>
      <c r="C109" s="10">
        <v>13</v>
      </c>
      <c r="D109" s="28">
        <v>1810300000</v>
      </c>
      <c r="E109" s="33"/>
      <c r="F109" s="25">
        <f>F110</f>
        <v>108.5</v>
      </c>
      <c r="G109" s="25">
        <f t="shared" ref="G109:H109" si="38">G110</f>
        <v>0</v>
      </c>
      <c r="H109" s="25">
        <f t="shared" si="38"/>
        <v>108.5</v>
      </c>
    </row>
    <row r="110" spans="1:8" x14ac:dyDescent="0.2">
      <c r="A110" s="3" t="s">
        <v>132</v>
      </c>
      <c r="B110" s="10">
        <v>1</v>
      </c>
      <c r="C110" s="10">
        <v>13</v>
      </c>
      <c r="D110" s="28">
        <v>1810302400</v>
      </c>
      <c r="E110" s="33"/>
      <c r="F110" s="25">
        <f>F111+F113</f>
        <v>108.5</v>
      </c>
      <c r="G110" s="25">
        <f t="shared" ref="G110:H110" si="39">G111+G113</f>
        <v>0</v>
      </c>
      <c r="H110" s="25">
        <f t="shared" si="39"/>
        <v>108.5</v>
      </c>
    </row>
    <row r="111" spans="1:8" ht="45" x14ac:dyDescent="0.2">
      <c r="A111" s="3" t="s">
        <v>80</v>
      </c>
      <c r="B111" s="10">
        <v>1</v>
      </c>
      <c r="C111" s="10">
        <v>13</v>
      </c>
      <c r="D111" s="28">
        <v>1810302400</v>
      </c>
      <c r="E111" s="33" t="s">
        <v>81</v>
      </c>
      <c r="F111" s="25">
        <f>F112</f>
        <v>70.5</v>
      </c>
      <c r="G111" s="25">
        <f t="shared" ref="G111:H111" si="40">G112</f>
        <v>0</v>
      </c>
      <c r="H111" s="25">
        <f t="shared" si="40"/>
        <v>70.5</v>
      </c>
    </row>
    <row r="112" spans="1:8" ht="22.5" x14ac:dyDescent="0.2">
      <c r="A112" s="3" t="s">
        <v>85</v>
      </c>
      <c r="B112" s="10">
        <v>1</v>
      </c>
      <c r="C112" s="10">
        <v>13</v>
      </c>
      <c r="D112" s="28">
        <v>1810302400</v>
      </c>
      <c r="E112" s="33" t="s">
        <v>86</v>
      </c>
      <c r="F112" s="25">
        <v>70.5</v>
      </c>
      <c r="G112" s="39"/>
      <c r="H112" s="40">
        <f>F112+G112</f>
        <v>70.5</v>
      </c>
    </row>
    <row r="113" spans="1:8" ht="22.5" x14ac:dyDescent="0.2">
      <c r="A113" s="3" t="s">
        <v>214</v>
      </c>
      <c r="B113" s="10">
        <v>1</v>
      </c>
      <c r="C113" s="10">
        <v>13</v>
      </c>
      <c r="D113" s="28">
        <v>1810302400</v>
      </c>
      <c r="E113" s="33" t="s">
        <v>77</v>
      </c>
      <c r="F113" s="25">
        <f>F114</f>
        <v>38</v>
      </c>
      <c r="G113" s="25">
        <f t="shared" ref="G113:H113" si="41">G114</f>
        <v>0</v>
      </c>
      <c r="H113" s="25">
        <f t="shared" si="41"/>
        <v>38</v>
      </c>
    </row>
    <row r="114" spans="1:8" ht="22.5" x14ac:dyDescent="0.2">
      <c r="A114" s="3" t="s">
        <v>78</v>
      </c>
      <c r="B114" s="10">
        <v>1</v>
      </c>
      <c r="C114" s="10">
        <v>13</v>
      </c>
      <c r="D114" s="28">
        <v>1810302400</v>
      </c>
      <c r="E114" s="33" t="s">
        <v>79</v>
      </c>
      <c r="F114" s="25">
        <v>38</v>
      </c>
      <c r="G114" s="39"/>
      <c r="H114" s="40">
        <f>F114+G114</f>
        <v>38</v>
      </c>
    </row>
    <row r="115" spans="1:8" x14ac:dyDescent="0.2">
      <c r="A115" s="4" t="s">
        <v>39</v>
      </c>
      <c r="B115" s="10">
        <v>2</v>
      </c>
      <c r="C115" s="10">
        <v>0</v>
      </c>
      <c r="D115" s="28" t="s">
        <v>76</v>
      </c>
      <c r="E115" s="33" t="s">
        <v>76</v>
      </c>
      <c r="F115" s="25">
        <f t="shared" ref="F115:H120" si="42">F116</f>
        <v>164</v>
      </c>
      <c r="G115" s="25">
        <f t="shared" si="42"/>
        <v>0</v>
      </c>
      <c r="H115" s="25">
        <f t="shared" si="42"/>
        <v>164</v>
      </c>
    </row>
    <row r="116" spans="1:8" x14ac:dyDescent="0.2">
      <c r="A116" s="4" t="s">
        <v>40</v>
      </c>
      <c r="B116" s="10">
        <v>2</v>
      </c>
      <c r="C116" s="10">
        <v>3</v>
      </c>
      <c r="D116" s="28" t="s">
        <v>76</v>
      </c>
      <c r="E116" s="33" t="s">
        <v>76</v>
      </c>
      <c r="F116" s="25">
        <f t="shared" si="42"/>
        <v>164</v>
      </c>
      <c r="G116" s="25">
        <f t="shared" si="42"/>
        <v>0</v>
      </c>
      <c r="H116" s="25">
        <f t="shared" si="42"/>
        <v>164</v>
      </c>
    </row>
    <row r="117" spans="1:8" x14ac:dyDescent="0.2">
      <c r="A117" s="8" t="s">
        <v>98</v>
      </c>
      <c r="B117" s="10">
        <v>2</v>
      </c>
      <c r="C117" s="10">
        <v>3</v>
      </c>
      <c r="D117" s="28">
        <v>5000000000</v>
      </c>
      <c r="E117" s="33" t="s">
        <v>76</v>
      </c>
      <c r="F117" s="25">
        <f t="shared" si="42"/>
        <v>164</v>
      </c>
      <c r="G117" s="25">
        <f t="shared" si="42"/>
        <v>0</v>
      </c>
      <c r="H117" s="25">
        <f t="shared" si="42"/>
        <v>164</v>
      </c>
    </row>
    <row r="118" spans="1:8" ht="31.5" customHeight="1" x14ac:dyDescent="0.2">
      <c r="A118" s="8" t="s">
        <v>196</v>
      </c>
      <c r="B118" s="10">
        <v>2</v>
      </c>
      <c r="C118" s="10">
        <v>3</v>
      </c>
      <c r="D118" s="28">
        <v>5000100000</v>
      </c>
      <c r="E118" s="33"/>
      <c r="F118" s="25">
        <f t="shared" si="42"/>
        <v>164</v>
      </c>
      <c r="G118" s="25">
        <f t="shared" si="42"/>
        <v>0</v>
      </c>
      <c r="H118" s="25">
        <f t="shared" si="42"/>
        <v>164</v>
      </c>
    </row>
    <row r="119" spans="1:8" ht="30.75" customHeight="1" x14ac:dyDescent="0.2">
      <c r="A119" s="8" t="s">
        <v>136</v>
      </c>
      <c r="B119" s="10">
        <v>2</v>
      </c>
      <c r="C119" s="10">
        <v>3</v>
      </c>
      <c r="D119" s="28">
        <v>5000151180</v>
      </c>
      <c r="E119" s="33" t="s">
        <v>76</v>
      </c>
      <c r="F119" s="25">
        <f t="shared" si="42"/>
        <v>164</v>
      </c>
      <c r="G119" s="25">
        <f t="shared" si="42"/>
        <v>0</v>
      </c>
      <c r="H119" s="25">
        <f t="shared" si="42"/>
        <v>164</v>
      </c>
    </row>
    <row r="120" spans="1:8" ht="50.25" customHeight="1" x14ac:dyDescent="0.2">
      <c r="A120" s="3" t="s">
        <v>80</v>
      </c>
      <c r="B120" s="10">
        <v>2</v>
      </c>
      <c r="C120" s="10">
        <v>3</v>
      </c>
      <c r="D120" s="28">
        <v>5000151180</v>
      </c>
      <c r="E120" s="33" t="s">
        <v>81</v>
      </c>
      <c r="F120" s="25">
        <f t="shared" si="42"/>
        <v>164</v>
      </c>
      <c r="G120" s="25">
        <f t="shared" si="42"/>
        <v>0</v>
      </c>
      <c r="H120" s="25">
        <f t="shared" si="42"/>
        <v>164</v>
      </c>
    </row>
    <row r="121" spans="1:8" ht="22.5" customHeight="1" x14ac:dyDescent="0.2">
      <c r="A121" s="3" t="s">
        <v>85</v>
      </c>
      <c r="B121" s="10">
        <v>2</v>
      </c>
      <c r="C121" s="10">
        <v>3</v>
      </c>
      <c r="D121" s="28">
        <v>5000151180</v>
      </c>
      <c r="E121" s="33" t="s">
        <v>86</v>
      </c>
      <c r="F121" s="25">
        <v>164</v>
      </c>
      <c r="G121" s="39"/>
      <c r="H121" s="40">
        <f>F121+G121</f>
        <v>164</v>
      </c>
    </row>
    <row r="122" spans="1:8" x14ac:dyDescent="0.2">
      <c r="A122" s="22" t="s">
        <v>41</v>
      </c>
      <c r="B122" s="23">
        <v>3</v>
      </c>
      <c r="C122" s="10">
        <v>0</v>
      </c>
      <c r="D122" s="28" t="s">
        <v>76</v>
      </c>
      <c r="E122" s="33" t="s">
        <v>76</v>
      </c>
      <c r="F122" s="25">
        <f>F123+F130+F142</f>
        <v>77.8</v>
      </c>
      <c r="G122" s="25">
        <f t="shared" ref="G122:H122" si="43">G123+G130+G142</f>
        <v>0</v>
      </c>
      <c r="H122" s="25">
        <f t="shared" si="43"/>
        <v>77.8</v>
      </c>
    </row>
    <row r="123" spans="1:8" x14ac:dyDescent="0.2">
      <c r="A123" s="4" t="s">
        <v>42</v>
      </c>
      <c r="B123" s="10">
        <v>3</v>
      </c>
      <c r="C123" s="10">
        <v>4</v>
      </c>
      <c r="D123" s="28" t="s">
        <v>76</v>
      </c>
      <c r="E123" s="33" t="s">
        <v>76</v>
      </c>
      <c r="F123" s="25">
        <f t="shared" ref="F123:H128" si="44">F124</f>
        <v>40</v>
      </c>
      <c r="G123" s="25">
        <f t="shared" si="44"/>
        <v>0</v>
      </c>
      <c r="H123" s="25">
        <f t="shared" si="44"/>
        <v>40</v>
      </c>
    </row>
    <row r="124" spans="1:8" ht="33.75" x14ac:dyDescent="0.2">
      <c r="A124" s="4" t="s">
        <v>197</v>
      </c>
      <c r="B124" s="10">
        <v>3</v>
      </c>
      <c r="C124" s="10">
        <v>4</v>
      </c>
      <c r="D124" s="28">
        <v>1000000000</v>
      </c>
      <c r="E124" s="33"/>
      <c r="F124" s="25">
        <f t="shared" si="44"/>
        <v>40</v>
      </c>
      <c r="G124" s="25">
        <f t="shared" si="44"/>
        <v>0</v>
      </c>
      <c r="H124" s="25">
        <f t="shared" si="44"/>
        <v>40</v>
      </c>
    </row>
    <row r="125" spans="1:8" ht="21" customHeight="1" x14ac:dyDescent="0.2">
      <c r="A125" s="4" t="s">
        <v>94</v>
      </c>
      <c r="B125" s="10">
        <v>3</v>
      </c>
      <c r="C125" s="10">
        <v>4</v>
      </c>
      <c r="D125" s="28">
        <v>1010000000</v>
      </c>
      <c r="E125" s="33"/>
      <c r="F125" s="25">
        <f t="shared" si="44"/>
        <v>40</v>
      </c>
      <c r="G125" s="25">
        <f t="shared" si="44"/>
        <v>0</v>
      </c>
      <c r="H125" s="25">
        <f t="shared" si="44"/>
        <v>40</v>
      </c>
    </row>
    <row r="126" spans="1:8" ht="34.5" customHeight="1" x14ac:dyDescent="0.2">
      <c r="A126" s="3" t="s">
        <v>137</v>
      </c>
      <c r="B126" s="10">
        <v>3</v>
      </c>
      <c r="C126" s="10">
        <v>4</v>
      </c>
      <c r="D126" s="28">
        <v>1010800000</v>
      </c>
      <c r="E126" s="33"/>
      <c r="F126" s="25">
        <f t="shared" si="44"/>
        <v>40</v>
      </c>
      <c r="G126" s="25">
        <f t="shared" si="44"/>
        <v>0</v>
      </c>
      <c r="H126" s="25">
        <f t="shared" si="44"/>
        <v>40</v>
      </c>
    </row>
    <row r="127" spans="1:8" ht="47.25" customHeight="1" x14ac:dyDescent="0.2">
      <c r="A127" s="3" t="s">
        <v>217</v>
      </c>
      <c r="B127" s="10">
        <v>3</v>
      </c>
      <c r="C127" s="10">
        <v>4</v>
      </c>
      <c r="D127" s="28" t="s">
        <v>209</v>
      </c>
      <c r="E127" s="33"/>
      <c r="F127" s="25">
        <f t="shared" si="44"/>
        <v>40</v>
      </c>
      <c r="G127" s="25">
        <f t="shared" si="44"/>
        <v>0</v>
      </c>
      <c r="H127" s="25">
        <f t="shared" si="44"/>
        <v>40</v>
      </c>
    </row>
    <row r="128" spans="1:8" ht="24" customHeight="1" x14ac:dyDescent="0.2">
      <c r="A128" s="3" t="s">
        <v>214</v>
      </c>
      <c r="B128" s="10">
        <v>3</v>
      </c>
      <c r="C128" s="10">
        <v>4</v>
      </c>
      <c r="D128" s="28" t="s">
        <v>209</v>
      </c>
      <c r="E128" s="33">
        <v>200</v>
      </c>
      <c r="F128" s="25">
        <f t="shared" si="44"/>
        <v>40</v>
      </c>
      <c r="G128" s="25">
        <f t="shared" si="44"/>
        <v>0</v>
      </c>
      <c r="H128" s="25">
        <f t="shared" si="44"/>
        <v>40</v>
      </c>
    </row>
    <row r="129" spans="1:8" ht="22.5" x14ac:dyDescent="0.2">
      <c r="A129" s="3" t="s">
        <v>78</v>
      </c>
      <c r="B129" s="10">
        <v>3</v>
      </c>
      <c r="C129" s="10">
        <v>4</v>
      </c>
      <c r="D129" s="28" t="s">
        <v>209</v>
      </c>
      <c r="E129" s="33">
        <v>240</v>
      </c>
      <c r="F129" s="25">
        <v>40</v>
      </c>
      <c r="G129" s="39"/>
      <c r="H129" s="40">
        <f>F129+G129</f>
        <v>40</v>
      </c>
    </row>
    <row r="130" spans="1:8" ht="22.5" x14ac:dyDescent="0.2">
      <c r="A130" s="4" t="s">
        <v>59</v>
      </c>
      <c r="B130" s="10">
        <v>3</v>
      </c>
      <c r="C130" s="10">
        <v>9</v>
      </c>
      <c r="D130" s="28" t="s">
        <v>76</v>
      </c>
      <c r="E130" s="33" t="s">
        <v>76</v>
      </c>
      <c r="F130" s="25">
        <f>F131</f>
        <v>10</v>
      </c>
      <c r="G130" s="25">
        <f t="shared" ref="G130:H130" si="45">G131</f>
        <v>0</v>
      </c>
      <c r="H130" s="25">
        <f t="shared" si="45"/>
        <v>10</v>
      </c>
    </row>
    <row r="131" spans="1:8" ht="37.5" customHeight="1" x14ac:dyDescent="0.2">
      <c r="A131" s="8" t="s">
        <v>115</v>
      </c>
      <c r="B131" s="10">
        <v>3</v>
      </c>
      <c r="C131" s="10">
        <v>9</v>
      </c>
      <c r="D131" s="28">
        <v>1100000000</v>
      </c>
      <c r="E131" s="33" t="s">
        <v>76</v>
      </c>
      <c r="F131" s="25">
        <f>F132+F137</f>
        <v>10</v>
      </c>
      <c r="G131" s="25">
        <f t="shared" ref="G131:H131" si="46">G132+G137</f>
        <v>0</v>
      </c>
      <c r="H131" s="25">
        <f t="shared" si="46"/>
        <v>10</v>
      </c>
    </row>
    <row r="132" spans="1:8" ht="33.75" x14ac:dyDescent="0.2">
      <c r="A132" s="8" t="s">
        <v>95</v>
      </c>
      <c r="B132" s="10">
        <v>3</v>
      </c>
      <c r="C132" s="10">
        <v>9</v>
      </c>
      <c r="D132" s="28">
        <v>1110000000</v>
      </c>
      <c r="E132" s="33" t="s">
        <v>76</v>
      </c>
      <c r="F132" s="25">
        <f>F133</f>
        <v>5</v>
      </c>
      <c r="G132" s="25">
        <f t="shared" ref="G132:H135" si="47">G133</f>
        <v>0</v>
      </c>
      <c r="H132" s="25">
        <f t="shared" si="47"/>
        <v>5</v>
      </c>
    </row>
    <row r="133" spans="1:8" ht="39" customHeight="1" x14ac:dyDescent="0.2">
      <c r="A133" s="8" t="s">
        <v>139</v>
      </c>
      <c r="B133" s="10">
        <v>3</v>
      </c>
      <c r="C133" s="10">
        <v>9</v>
      </c>
      <c r="D133" s="28">
        <v>1110100000</v>
      </c>
      <c r="E133" s="33" t="s">
        <v>76</v>
      </c>
      <c r="F133" s="25">
        <f>F134</f>
        <v>5</v>
      </c>
      <c r="G133" s="25">
        <f t="shared" si="47"/>
        <v>0</v>
      </c>
      <c r="H133" s="25">
        <f t="shared" si="47"/>
        <v>5</v>
      </c>
    </row>
    <row r="134" spans="1:8" ht="39" customHeight="1" x14ac:dyDescent="0.2">
      <c r="A134" s="8" t="s">
        <v>134</v>
      </c>
      <c r="B134" s="10">
        <v>3</v>
      </c>
      <c r="C134" s="10">
        <v>9</v>
      </c>
      <c r="D134" s="28">
        <v>1110199990</v>
      </c>
      <c r="E134" s="33"/>
      <c r="F134" s="25">
        <f>F135</f>
        <v>5</v>
      </c>
      <c r="G134" s="25">
        <f t="shared" si="47"/>
        <v>0</v>
      </c>
      <c r="H134" s="25">
        <f t="shared" si="47"/>
        <v>5</v>
      </c>
    </row>
    <row r="135" spans="1:8" ht="22.5" x14ac:dyDescent="0.2">
      <c r="A135" s="3" t="s">
        <v>214</v>
      </c>
      <c r="B135" s="10">
        <v>3</v>
      </c>
      <c r="C135" s="10">
        <v>9</v>
      </c>
      <c r="D135" s="28">
        <v>1110199990</v>
      </c>
      <c r="E135" s="33" t="s">
        <v>77</v>
      </c>
      <c r="F135" s="25">
        <f>F136</f>
        <v>5</v>
      </c>
      <c r="G135" s="25">
        <f t="shared" si="47"/>
        <v>0</v>
      </c>
      <c r="H135" s="25">
        <f t="shared" si="47"/>
        <v>5</v>
      </c>
    </row>
    <row r="136" spans="1:8" ht="22.5" x14ac:dyDescent="0.2">
      <c r="A136" s="3" t="s">
        <v>78</v>
      </c>
      <c r="B136" s="10">
        <v>3</v>
      </c>
      <c r="C136" s="10">
        <v>9</v>
      </c>
      <c r="D136" s="28">
        <v>1110199990</v>
      </c>
      <c r="E136" s="33" t="s">
        <v>79</v>
      </c>
      <c r="F136" s="25">
        <v>5</v>
      </c>
      <c r="G136" s="39"/>
      <c r="H136" s="40">
        <f>F136+G136</f>
        <v>5</v>
      </c>
    </row>
    <row r="137" spans="1:8" x14ac:dyDescent="0.2">
      <c r="A137" s="8" t="s">
        <v>96</v>
      </c>
      <c r="B137" s="10">
        <v>3</v>
      </c>
      <c r="C137" s="10">
        <v>9</v>
      </c>
      <c r="D137" s="28">
        <v>1120000000</v>
      </c>
      <c r="E137" s="33" t="s">
        <v>76</v>
      </c>
      <c r="F137" s="25">
        <f>F138</f>
        <v>5</v>
      </c>
      <c r="G137" s="25">
        <f t="shared" ref="G137:H140" si="48">G138</f>
        <v>0</v>
      </c>
      <c r="H137" s="25">
        <f t="shared" si="48"/>
        <v>5</v>
      </c>
    </row>
    <row r="138" spans="1:8" ht="24" customHeight="1" x14ac:dyDescent="0.2">
      <c r="A138" s="8" t="s">
        <v>170</v>
      </c>
      <c r="B138" s="10">
        <v>3</v>
      </c>
      <c r="C138" s="10">
        <v>9</v>
      </c>
      <c r="D138" s="28">
        <v>1120200000</v>
      </c>
      <c r="E138" s="33" t="s">
        <v>76</v>
      </c>
      <c r="F138" s="25">
        <f>F139</f>
        <v>5</v>
      </c>
      <c r="G138" s="25">
        <f t="shared" si="48"/>
        <v>0</v>
      </c>
      <c r="H138" s="25">
        <f t="shared" si="48"/>
        <v>5</v>
      </c>
    </row>
    <row r="139" spans="1:8" ht="24" customHeight="1" x14ac:dyDescent="0.2">
      <c r="A139" s="8" t="s">
        <v>134</v>
      </c>
      <c r="B139" s="10">
        <v>3</v>
      </c>
      <c r="C139" s="10">
        <v>9</v>
      </c>
      <c r="D139" s="28">
        <v>1120299990</v>
      </c>
      <c r="E139" s="33"/>
      <c r="F139" s="25">
        <f>F140</f>
        <v>5</v>
      </c>
      <c r="G139" s="25">
        <f t="shared" si="48"/>
        <v>0</v>
      </c>
      <c r="H139" s="25">
        <f t="shared" si="48"/>
        <v>5</v>
      </c>
    </row>
    <row r="140" spans="1:8" ht="22.5" x14ac:dyDescent="0.2">
      <c r="A140" s="3" t="s">
        <v>214</v>
      </c>
      <c r="B140" s="10">
        <v>3</v>
      </c>
      <c r="C140" s="10">
        <v>9</v>
      </c>
      <c r="D140" s="28">
        <v>1120299990</v>
      </c>
      <c r="E140" s="33" t="s">
        <v>77</v>
      </c>
      <c r="F140" s="25">
        <f>F141</f>
        <v>5</v>
      </c>
      <c r="G140" s="25">
        <f t="shared" si="48"/>
        <v>0</v>
      </c>
      <c r="H140" s="25">
        <f t="shared" si="48"/>
        <v>5</v>
      </c>
    </row>
    <row r="141" spans="1:8" ht="22.5" x14ac:dyDescent="0.2">
      <c r="A141" s="3" t="s">
        <v>78</v>
      </c>
      <c r="B141" s="10">
        <v>3</v>
      </c>
      <c r="C141" s="10">
        <v>9</v>
      </c>
      <c r="D141" s="28">
        <v>1120299990</v>
      </c>
      <c r="E141" s="33" t="s">
        <v>79</v>
      </c>
      <c r="F141" s="25">
        <v>5</v>
      </c>
      <c r="G141" s="39"/>
      <c r="H141" s="40">
        <f>F141+G141</f>
        <v>5</v>
      </c>
    </row>
    <row r="142" spans="1:8" ht="24" customHeight="1" x14ac:dyDescent="0.2">
      <c r="A142" s="3" t="s">
        <v>140</v>
      </c>
      <c r="B142" s="10">
        <v>3</v>
      </c>
      <c r="C142" s="10">
        <v>14</v>
      </c>
      <c r="D142" s="28"/>
      <c r="E142" s="33"/>
      <c r="F142" s="25">
        <f>F143</f>
        <v>27.8</v>
      </c>
      <c r="G142" s="25">
        <f t="shared" ref="G142:H144" si="49">G143</f>
        <v>0</v>
      </c>
      <c r="H142" s="25">
        <f t="shared" si="49"/>
        <v>27.8</v>
      </c>
    </row>
    <row r="143" spans="1:8" ht="36.75" customHeight="1" x14ac:dyDescent="0.2">
      <c r="A143" s="3" t="s">
        <v>197</v>
      </c>
      <c r="B143" s="10">
        <v>3</v>
      </c>
      <c r="C143" s="10">
        <v>14</v>
      </c>
      <c r="D143" s="28">
        <v>1000000000</v>
      </c>
      <c r="E143" s="33"/>
      <c r="F143" s="25">
        <f>F144</f>
        <v>27.8</v>
      </c>
      <c r="G143" s="25">
        <f t="shared" si="49"/>
        <v>0</v>
      </c>
      <c r="H143" s="25">
        <f t="shared" si="49"/>
        <v>27.8</v>
      </c>
    </row>
    <row r="144" spans="1:8" x14ac:dyDescent="0.2">
      <c r="A144" s="3" t="s">
        <v>94</v>
      </c>
      <c r="B144" s="10">
        <v>3</v>
      </c>
      <c r="C144" s="10">
        <v>14</v>
      </c>
      <c r="D144" s="28">
        <v>1010000000</v>
      </c>
      <c r="E144" s="33"/>
      <c r="F144" s="25">
        <f>F145</f>
        <v>27.8</v>
      </c>
      <c r="G144" s="25">
        <f t="shared" si="49"/>
        <v>0</v>
      </c>
      <c r="H144" s="25">
        <f t="shared" si="49"/>
        <v>27.8</v>
      </c>
    </row>
    <row r="145" spans="1:8" ht="24.75" customHeight="1" x14ac:dyDescent="0.2">
      <c r="A145" s="3" t="s">
        <v>141</v>
      </c>
      <c r="B145" s="10">
        <v>3</v>
      </c>
      <c r="C145" s="10">
        <v>14</v>
      </c>
      <c r="D145" s="28">
        <v>1010300000</v>
      </c>
      <c r="E145" s="33"/>
      <c r="F145" s="25">
        <f>F146+F150</f>
        <v>27.8</v>
      </c>
      <c r="G145" s="25">
        <f>G146+G150</f>
        <v>0</v>
      </c>
      <c r="H145" s="25">
        <f>H146+H150</f>
        <v>27.8</v>
      </c>
    </row>
    <row r="146" spans="1:8" ht="18.75" customHeight="1" x14ac:dyDescent="0.2">
      <c r="A146" s="3" t="s">
        <v>142</v>
      </c>
      <c r="B146" s="10">
        <v>3</v>
      </c>
      <c r="C146" s="10">
        <v>14</v>
      </c>
      <c r="D146" s="28">
        <v>1010382300</v>
      </c>
      <c r="E146" s="33"/>
      <c r="F146" s="25">
        <f>F147</f>
        <v>23.3</v>
      </c>
      <c r="G146" s="25">
        <f t="shared" ref="G146:H146" si="50">G147</f>
        <v>0</v>
      </c>
      <c r="H146" s="25">
        <f t="shared" si="50"/>
        <v>23.3</v>
      </c>
    </row>
    <row r="147" spans="1:8" ht="43.5" customHeight="1" x14ac:dyDescent="0.2">
      <c r="A147" s="3" t="s">
        <v>80</v>
      </c>
      <c r="B147" s="10">
        <v>3</v>
      </c>
      <c r="C147" s="10">
        <v>14</v>
      </c>
      <c r="D147" s="28">
        <v>1010382300</v>
      </c>
      <c r="E147" s="33">
        <v>100</v>
      </c>
      <c r="F147" s="25">
        <f>F148+F149</f>
        <v>23.3</v>
      </c>
      <c r="G147" s="25">
        <f t="shared" ref="G147:H147" si="51">G148+G149</f>
        <v>0</v>
      </c>
      <c r="H147" s="25">
        <f t="shared" si="51"/>
        <v>23.3</v>
      </c>
    </row>
    <row r="148" spans="1:8" ht="34.5" customHeight="1" x14ac:dyDescent="0.2">
      <c r="A148" s="3" t="s">
        <v>82</v>
      </c>
      <c r="B148" s="10">
        <v>3</v>
      </c>
      <c r="C148" s="10">
        <v>14</v>
      </c>
      <c r="D148" s="28">
        <v>1010382300</v>
      </c>
      <c r="E148" s="33">
        <v>110</v>
      </c>
      <c r="F148" s="25">
        <v>23.3</v>
      </c>
      <c r="G148" s="39">
        <v>-23.3</v>
      </c>
      <c r="H148" s="40">
        <f>F148+G148</f>
        <v>0</v>
      </c>
    </row>
    <row r="149" spans="1:8" ht="34.5" customHeight="1" x14ac:dyDescent="0.2">
      <c r="A149" s="3" t="s">
        <v>85</v>
      </c>
      <c r="B149" s="10">
        <v>3</v>
      </c>
      <c r="C149" s="10">
        <v>14</v>
      </c>
      <c r="D149" s="28">
        <v>1010382300</v>
      </c>
      <c r="E149" s="33">
        <v>120</v>
      </c>
      <c r="F149" s="25">
        <v>0</v>
      </c>
      <c r="G149" s="39">
        <v>23.3</v>
      </c>
      <c r="H149" s="40">
        <f>F149+G149</f>
        <v>23.3</v>
      </c>
    </row>
    <row r="150" spans="1:8" ht="28.5" customHeight="1" x14ac:dyDescent="0.2">
      <c r="A150" s="3" t="s">
        <v>218</v>
      </c>
      <c r="B150" s="10">
        <v>3</v>
      </c>
      <c r="C150" s="10">
        <v>14</v>
      </c>
      <c r="D150" s="28" t="s">
        <v>210</v>
      </c>
      <c r="E150" s="33"/>
      <c r="F150" s="25">
        <f>F151</f>
        <v>4.5</v>
      </c>
      <c r="G150" s="25">
        <f t="shared" ref="G150:H151" si="52">G151</f>
        <v>0</v>
      </c>
      <c r="H150" s="25">
        <f t="shared" si="52"/>
        <v>4.5</v>
      </c>
    </row>
    <row r="151" spans="1:8" ht="24" customHeight="1" x14ac:dyDescent="0.2">
      <c r="A151" s="3" t="s">
        <v>214</v>
      </c>
      <c r="B151" s="10">
        <v>3</v>
      </c>
      <c r="C151" s="10">
        <v>14</v>
      </c>
      <c r="D151" s="28" t="s">
        <v>210</v>
      </c>
      <c r="E151" s="33">
        <v>200</v>
      </c>
      <c r="F151" s="25">
        <f>F152</f>
        <v>4.5</v>
      </c>
      <c r="G151" s="25">
        <f t="shared" si="52"/>
        <v>0</v>
      </c>
      <c r="H151" s="25">
        <f t="shared" si="52"/>
        <v>4.5</v>
      </c>
    </row>
    <row r="152" spans="1:8" ht="27" customHeight="1" x14ac:dyDescent="0.2">
      <c r="A152" s="3" t="s">
        <v>78</v>
      </c>
      <c r="B152" s="10">
        <v>3</v>
      </c>
      <c r="C152" s="10">
        <v>14</v>
      </c>
      <c r="D152" s="28" t="s">
        <v>210</v>
      </c>
      <c r="E152" s="33">
        <v>240</v>
      </c>
      <c r="F152" s="25">
        <v>4.5</v>
      </c>
      <c r="G152" s="39"/>
      <c r="H152" s="40">
        <f>F152+G152</f>
        <v>4.5</v>
      </c>
    </row>
    <row r="153" spans="1:8" x14ac:dyDescent="0.2">
      <c r="A153" s="4" t="s">
        <v>43</v>
      </c>
      <c r="B153" s="10">
        <v>4</v>
      </c>
      <c r="C153" s="18">
        <v>0</v>
      </c>
      <c r="D153" s="28" t="s">
        <v>76</v>
      </c>
      <c r="E153" s="33" t="s">
        <v>76</v>
      </c>
      <c r="F153" s="36">
        <f>F154</f>
        <v>259.60000000000002</v>
      </c>
      <c r="G153" s="36">
        <f t="shared" ref="G153:H153" si="53">G154</f>
        <v>200</v>
      </c>
      <c r="H153" s="36">
        <f t="shared" si="53"/>
        <v>459.6</v>
      </c>
    </row>
    <row r="154" spans="1:8" x14ac:dyDescent="0.2">
      <c r="A154" s="4" t="s">
        <v>44</v>
      </c>
      <c r="B154" s="10">
        <v>4</v>
      </c>
      <c r="C154" s="10">
        <v>10</v>
      </c>
      <c r="D154" s="28" t="s">
        <v>76</v>
      </c>
      <c r="E154" s="33" t="s">
        <v>76</v>
      </c>
      <c r="F154" s="25">
        <f t="shared" ref="F154:H159" si="54">F155</f>
        <v>259.60000000000002</v>
      </c>
      <c r="G154" s="25">
        <f t="shared" si="54"/>
        <v>200</v>
      </c>
      <c r="H154" s="25">
        <f t="shared" si="54"/>
        <v>459.6</v>
      </c>
    </row>
    <row r="155" spans="1:8" ht="22.5" x14ac:dyDescent="0.2">
      <c r="A155" s="8" t="s">
        <v>120</v>
      </c>
      <c r="B155" s="10">
        <v>4</v>
      </c>
      <c r="C155" s="10">
        <v>10</v>
      </c>
      <c r="D155" s="28">
        <v>1400000000</v>
      </c>
      <c r="E155" s="33" t="s">
        <v>76</v>
      </c>
      <c r="F155" s="25">
        <f t="shared" si="54"/>
        <v>259.60000000000002</v>
      </c>
      <c r="G155" s="25">
        <f t="shared" si="54"/>
        <v>200</v>
      </c>
      <c r="H155" s="25">
        <f t="shared" si="54"/>
        <v>459.6</v>
      </c>
    </row>
    <row r="156" spans="1:8" ht="40.5" customHeight="1" x14ac:dyDescent="0.2">
      <c r="A156" s="8" t="s">
        <v>198</v>
      </c>
      <c r="B156" s="10">
        <v>4</v>
      </c>
      <c r="C156" s="10">
        <v>10</v>
      </c>
      <c r="D156" s="28">
        <v>1410000000</v>
      </c>
      <c r="E156" s="33" t="s">
        <v>76</v>
      </c>
      <c r="F156" s="25">
        <f t="shared" si="54"/>
        <v>259.60000000000002</v>
      </c>
      <c r="G156" s="25">
        <f t="shared" si="54"/>
        <v>200</v>
      </c>
      <c r="H156" s="25">
        <f t="shared" si="54"/>
        <v>459.6</v>
      </c>
    </row>
    <row r="157" spans="1:8" ht="32.25" customHeight="1" x14ac:dyDescent="0.2">
      <c r="A157" s="8" t="s">
        <v>199</v>
      </c>
      <c r="B157" s="10">
        <v>4</v>
      </c>
      <c r="C157" s="10">
        <v>10</v>
      </c>
      <c r="D157" s="28">
        <v>1410100000</v>
      </c>
      <c r="E157" s="33" t="s">
        <v>76</v>
      </c>
      <c r="F157" s="25">
        <f t="shared" si="54"/>
        <v>259.60000000000002</v>
      </c>
      <c r="G157" s="25">
        <f t="shared" si="54"/>
        <v>200</v>
      </c>
      <c r="H157" s="25">
        <f t="shared" si="54"/>
        <v>459.6</v>
      </c>
    </row>
    <row r="158" spans="1:8" ht="32.25" customHeight="1" x14ac:dyDescent="0.2">
      <c r="A158" s="8" t="s">
        <v>71</v>
      </c>
      <c r="B158" s="10">
        <v>4</v>
      </c>
      <c r="C158" s="10">
        <v>10</v>
      </c>
      <c r="D158" s="28">
        <v>1410120070</v>
      </c>
      <c r="E158" s="33"/>
      <c r="F158" s="25">
        <f t="shared" si="54"/>
        <v>259.60000000000002</v>
      </c>
      <c r="G158" s="25">
        <f t="shared" si="54"/>
        <v>200</v>
      </c>
      <c r="H158" s="25">
        <f t="shared" si="54"/>
        <v>459.6</v>
      </c>
    </row>
    <row r="159" spans="1:8" ht="22.5" x14ac:dyDescent="0.2">
      <c r="A159" s="3" t="s">
        <v>214</v>
      </c>
      <c r="B159" s="10">
        <v>4</v>
      </c>
      <c r="C159" s="10">
        <v>10</v>
      </c>
      <c r="D159" s="28">
        <v>1410120070</v>
      </c>
      <c r="E159" s="33" t="s">
        <v>77</v>
      </c>
      <c r="F159" s="25">
        <f t="shared" si="54"/>
        <v>259.60000000000002</v>
      </c>
      <c r="G159" s="25">
        <f t="shared" si="54"/>
        <v>200</v>
      </c>
      <c r="H159" s="25">
        <f t="shared" si="54"/>
        <v>459.6</v>
      </c>
    </row>
    <row r="160" spans="1:8" ht="22.5" x14ac:dyDescent="0.2">
      <c r="A160" s="3" t="s">
        <v>78</v>
      </c>
      <c r="B160" s="10">
        <v>4</v>
      </c>
      <c r="C160" s="10">
        <v>10</v>
      </c>
      <c r="D160" s="28">
        <v>1410120070</v>
      </c>
      <c r="E160" s="33" t="s">
        <v>79</v>
      </c>
      <c r="F160" s="25">
        <v>259.60000000000002</v>
      </c>
      <c r="G160" s="42">
        <f>200</f>
        <v>200</v>
      </c>
      <c r="H160" s="40">
        <f>F160+G160</f>
        <v>459.6</v>
      </c>
    </row>
    <row r="161" spans="1:8" x14ac:dyDescent="0.2">
      <c r="A161" s="4" t="s">
        <v>45</v>
      </c>
      <c r="B161" s="10">
        <v>5</v>
      </c>
      <c r="C161" s="10">
        <v>0</v>
      </c>
      <c r="D161" s="28" t="s">
        <v>76</v>
      </c>
      <c r="E161" s="33" t="s">
        <v>76</v>
      </c>
      <c r="F161" s="25">
        <f>F162+F172+F192</f>
        <v>4849.5</v>
      </c>
      <c r="G161" s="25">
        <f t="shared" ref="G161:H161" si="55">G162+G172+G192</f>
        <v>851.5</v>
      </c>
      <c r="H161" s="25">
        <f t="shared" si="55"/>
        <v>5701</v>
      </c>
    </row>
    <row r="162" spans="1:8" x14ac:dyDescent="0.2">
      <c r="A162" s="4" t="s">
        <v>72</v>
      </c>
      <c r="B162" s="10">
        <v>5</v>
      </c>
      <c r="C162" s="10">
        <v>1</v>
      </c>
      <c r="D162" s="28" t="s">
        <v>76</v>
      </c>
      <c r="E162" s="33" t="s">
        <v>76</v>
      </c>
      <c r="F162" s="25">
        <f>F163</f>
        <v>481</v>
      </c>
      <c r="G162" s="25">
        <f t="shared" ref="G162:H164" si="56">G163</f>
        <v>463</v>
      </c>
      <c r="H162" s="25">
        <f t="shared" si="56"/>
        <v>944</v>
      </c>
    </row>
    <row r="163" spans="1:8" ht="41.25" customHeight="1" x14ac:dyDescent="0.2">
      <c r="A163" s="8" t="s">
        <v>121</v>
      </c>
      <c r="B163" s="10">
        <v>5</v>
      </c>
      <c r="C163" s="10">
        <v>1</v>
      </c>
      <c r="D163" s="28" t="s">
        <v>236</v>
      </c>
      <c r="E163" s="33" t="s">
        <v>76</v>
      </c>
      <c r="F163" s="25">
        <f>F164</f>
        <v>481</v>
      </c>
      <c r="G163" s="25">
        <f t="shared" si="56"/>
        <v>463</v>
      </c>
      <c r="H163" s="25">
        <f t="shared" si="56"/>
        <v>944</v>
      </c>
    </row>
    <row r="164" spans="1:8" ht="26.25" customHeight="1" x14ac:dyDescent="0.2">
      <c r="A164" s="8" t="s">
        <v>92</v>
      </c>
      <c r="B164" s="10">
        <v>5</v>
      </c>
      <c r="C164" s="10">
        <v>1</v>
      </c>
      <c r="D164" s="28" t="s">
        <v>241</v>
      </c>
      <c r="E164" s="33" t="s">
        <v>76</v>
      </c>
      <c r="F164" s="25">
        <f>F165</f>
        <v>481</v>
      </c>
      <c r="G164" s="25">
        <f t="shared" si="56"/>
        <v>463</v>
      </c>
      <c r="H164" s="25">
        <f t="shared" si="56"/>
        <v>944</v>
      </c>
    </row>
    <row r="165" spans="1:8" ht="24" customHeight="1" x14ac:dyDescent="0.2">
      <c r="A165" s="8" t="s">
        <v>158</v>
      </c>
      <c r="B165" s="10">
        <v>5</v>
      </c>
      <c r="C165" s="10">
        <v>1</v>
      </c>
      <c r="D165" s="28" t="s">
        <v>242</v>
      </c>
      <c r="E165" s="33"/>
      <c r="F165" s="25">
        <f>F166+F169</f>
        <v>481</v>
      </c>
      <c r="G165" s="25">
        <f t="shared" ref="G165:H165" si="57">G166+G169</f>
        <v>463</v>
      </c>
      <c r="H165" s="25">
        <f t="shared" si="57"/>
        <v>944</v>
      </c>
    </row>
    <row r="166" spans="1:8" ht="23.25" customHeight="1" x14ac:dyDescent="0.2">
      <c r="A166" s="8" t="s">
        <v>159</v>
      </c>
      <c r="B166" s="10">
        <v>5</v>
      </c>
      <c r="C166" s="10">
        <v>1</v>
      </c>
      <c r="D166" s="28" t="s">
        <v>243</v>
      </c>
      <c r="E166" s="33"/>
      <c r="F166" s="25">
        <f>F167</f>
        <v>181</v>
      </c>
      <c r="G166" s="25">
        <f t="shared" ref="G166:H167" si="58">G167</f>
        <v>380</v>
      </c>
      <c r="H166" s="25">
        <f t="shared" si="58"/>
        <v>561</v>
      </c>
    </row>
    <row r="167" spans="1:8" ht="23.25" customHeight="1" x14ac:dyDescent="0.2">
      <c r="A167" s="8" t="s">
        <v>161</v>
      </c>
      <c r="B167" s="10">
        <v>5</v>
      </c>
      <c r="C167" s="10">
        <v>1</v>
      </c>
      <c r="D167" s="28" t="s">
        <v>243</v>
      </c>
      <c r="E167" s="33">
        <v>600</v>
      </c>
      <c r="F167" s="25">
        <f>F168</f>
        <v>181</v>
      </c>
      <c r="G167" s="25">
        <f t="shared" si="58"/>
        <v>380</v>
      </c>
      <c r="H167" s="25">
        <f t="shared" si="58"/>
        <v>561</v>
      </c>
    </row>
    <row r="168" spans="1:8" ht="23.25" customHeight="1" x14ac:dyDescent="0.2">
      <c r="A168" s="8" t="s">
        <v>160</v>
      </c>
      <c r="B168" s="10">
        <v>5</v>
      </c>
      <c r="C168" s="10">
        <v>1</v>
      </c>
      <c r="D168" s="28" t="s">
        <v>243</v>
      </c>
      <c r="E168" s="33">
        <v>630</v>
      </c>
      <c r="F168" s="25">
        <v>181</v>
      </c>
      <c r="G168" s="39">
        <f>380</f>
        <v>380</v>
      </c>
      <c r="H168" s="40">
        <f>F168+G168</f>
        <v>561</v>
      </c>
    </row>
    <row r="169" spans="1:8" ht="23.25" customHeight="1" x14ac:dyDescent="0.2">
      <c r="A169" s="8" t="s">
        <v>134</v>
      </c>
      <c r="B169" s="10">
        <v>5</v>
      </c>
      <c r="C169" s="10">
        <v>1</v>
      </c>
      <c r="D169" s="28" t="s">
        <v>244</v>
      </c>
      <c r="E169" s="33"/>
      <c r="F169" s="25">
        <f>F170</f>
        <v>300</v>
      </c>
      <c r="G169" s="25">
        <f t="shared" ref="G169:H170" si="59">G170</f>
        <v>83</v>
      </c>
      <c r="H169" s="25">
        <f t="shared" si="59"/>
        <v>383</v>
      </c>
    </row>
    <row r="170" spans="1:8" ht="22.5" x14ac:dyDescent="0.2">
      <c r="A170" s="3" t="s">
        <v>214</v>
      </c>
      <c r="B170" s="10">
        <v>5</v>
      </c>
      <c r="C170" s="10">
        <v>1</v>
      </c>
      <c r="D170" s="28" t="s">
        <v>244</v>
      </c>
      <c r="E170" s="33" t="s">
        <v>77</v>
      </c>
      <c r="F170" s="25">
        <f>F171</f>
        <v>300</v>
      </c>
      <c r="G170" s="25">
        <f t="shared" si="59"/>
        <v>83</v>
      </c>
      <c r="H170" s="25">
        <f t="shared" si="59"/>
        <v>383</v>
      </c>
    </row>
    <row r="171" spans="1:8" ht="22.5" x14ac:dyDescent="0.2">
      <c r="A171" s="3" t="s">
        <v>78</v>
      </c>
      <c r="B171" s="10">
        <v>5</v>
      </c>
      <c r="C171" s="10">
        <v>1</v>
      </c>
      <c r="D171" s="28" t="s">
        <v>244</v>
      </c>
      <c r="E171" s="33" t="s">
        <v>79</v>
      </c>
      <c r="F171" s="25">
        <v>300</v>
      </c>
      <c r="G171" s="39">
        <v>83</v>
      </c>
      <c r="H171" s="40">
        <f>F171+G171</f>
        <v>383</v>
      </c>
    </row>
    <row r="172" spans="1:8" x14ac:dyDescent="0.2">
      <c r="A172" s="4" t="s">
        <v>60</v>
      </c>
      <c r="B172" s="10">
        <v>5</v>
      </c>
      <c r="C172" s="10">
        <v>2</v>
      </c>
      <c r="D172" s="28" t="s">
        <v>76</v>
      </c>
      <c r="E172" s="33" t="s">
        <v>76</v>
      </c>
      <c r="F172" s="25">
        <f>F173</f>
        <v>3739</v>
      </c>
      <c r="G172" s="25">
        <f t="shared" ref="G172:H172" si="60">G173</f>
        <v>0</v>
      </c>
      <c r="H172" s="25">
        <f t="shared" si="60"/>
        <v>3739</v>
      </c>
    </row>
    <row r="173" spans="1:8" ht="33.75" x14ac:dyDescent="0.2">
      <c r="A173" s="8" t="s">
        <v>121</v>
      </c>
      <c r="B173" s="10">
        <v>5</v>
      </c>
      <c r="C173" s="10">
        <v>2</v>
      </c>
      <c r="D173" s="28" t="s">
        <v>236</v>
      </c>
      <c r="E173" s="33" t="s">
        <v>76</v>
      </c>
      <c r="F173" s="25">
        <f>F174+F182+F187</f>
        <v>3739</v>
      </c>
      <c r="G173" s="25">
        <f t="shared" ref="G173:H173" si="61">G174+G182+G187</f>
        <v>0</v>
      </c>
      <c r="H173" s="25">
        <f t="shared" si="61"/>
        <v>3739</v>
      </c>
    </row>
    <row r="174" spans="1:8" ht="22.5" customHeight="1" x14ac:dyDescent="0.2">
      <c r="A174" s="8" t="s">
        <v>91</v>
      </c>
      <c r="B174" s="10">
        <v>5</v>
      </c>
      <c r="C174" s="10">
        <v>2</v>
      </c>
      <c r="D174" s="28" t="s">
        <v>237</v>
      </c>
      <c r="E174" s="33" t="s">
        <v>76</v>
      </c>
      <c r="F174" s="25">
        <f>F175</f>
        <v>3684.2</v>
      </c>
      <c r="G174" s="25">
        <f t="shared" ref="G174:H174" si="62">G175</f>
        <v>0</v>
      </c>
      <c r="H174" s="25">
        <f t="shared" si="62"/>
        <v>3684.2</v>
      </c>
    </row>
    <row r="175" spans="1:8" ht="24.75" customHeight="1" x14ac:dyDescent="0.2">
      <c r="A175" s="8" t="s">
        <v>146</v>
      </c>
      <c r="B175" s="10">
        <v>5</v>
      </c>
      <c r="C175" s="10">
        <v>2</v>
      </c>
      <c r="D175" s="28" t="s">
        <v>238</v>
      </c>
      <c r="E175" s="33" t="s">
        <v>76</v>
      </c>
      <c r="F175" s="25">
        <f>F176+F179</f>
        <v>3684.2</v>
      </c>
      <c r="G175" s="25">
        <f t="shared" ref="G175:H175" si="63">G176+G179</f>
        <v>0</v>
      </c>
      <c r="H175" s="25">
        <f t="shared" si="63"/>
        <v>3684.2</v>
      </c>
    </row>
    <row r="176" spans="1:8" ht="45" customHeight="1" x14ac:dyDescent="0.2">
      <c r="A176" s="8" t="s">
        <v>171</v>
      </c>
      <c r="B176" s="10">
        <v>5</v>
      </c>
      <c r="C176" s="10">
        <v>2</v>
      </c>
      <c r="D176" s="28" t="s">
        <v>239</v>
      </c>
      <c r="E176" s="33"/>
      <c r="F176" s="25">
        <f>F177</f>
        <v>3500</v>
      </c>
      <c r="G176" s="25">
        <f t="shared" ref="G176:H177" si="64">G177</f>
        <v>0</v>
      </c>
      <c r="H176" s="25">
        <f t="shared" si="64"/>
        <v>3500</v>
      </c>
    </row>
    <row r="177" spans="1:8" ht="22.5" x14ac:dyDescent="0.2">
      <c r="A177" s="3" t="s">
        <v>214</v>
      </c>
      <c r="B177" s="10">
        <v>5</v>
      </c>
      <c r="C177" s="10">
        <v>2</v>
      </c>
      <c r="D177" s="28" t="s">
        <v>239</v>
      </c>
      <c r="E177" s="33" t="s">
        <v>77</v>
      </c>
      <c r="F177" s="25">
        <f>F178</f>
        <v>3500</v>
      </c>
      <c r="G177" s="25">
        <f t="shared" si="64"/>
        <v>0</v>
      </c>
      <c r="H177" s="25">
        <f t="shared" si="64"/>
        <v>3500</v>
      </c>
    </row>
    <row r="178" spans="1:8" ht="22.5" x14ac:dyDescent="0.2">
      <c r="A178" s="3" t="s">
        <v>78</v>
      </c>
      <c r="B178" s="10">
        <v>5</v>
      </c>
      <c r="C178" s="10">
        <v>2</v>
      </c>
      <c r="D178" s="28" t="s">
        <v>239</v>
      </c>
      <c r="E178" s="33" t="s">
        <v>79</v>
      </c>
      <c r="F178" s="25">
        <v>3500</v>
      </c>
      <c r="G178" s="39"/>
      <c r="H178" s="40">
        <f>F178+G178</f>
        <v>3500</v>
      </c>
    </row>
    <row r="179" spans="1:8" ht="22.5" x14ac:dyDescent="0.2">
      <c r="A179" s="3" t="s">
        <v>218</v>
      </c>
      <c r="B179" s="10">
        <v>5</v>
      </c>
      <c r="C179" s="10">
        <v>2</v>
      </c>
      <c r="D179" s="28" t="s">
        <v>211</v>
      </c>
      <c r="E179" s="33"/>
      <c r="F179" s="25">
        <f>F180</f>
        <v>184.2</v>
      </c>
      <c r="G179" s="25">
        <f t="shared" ref="G179:H180" si="65">G180</f>
        <v>0</v>
      </c>
      <c r="H179" s="25">
        <f t="shared" si="65"/>
        <v>184.2</v>
      </c>
    </row>
    <row r="180" spans="1:8" ht="22.5" x14ac:dyDescent="0.2">
      <c r="A180" s="3" t="s">
        <v>214</v>
      </c>
      <c r="B180" s="10">
        <v>5</v>
      </c>
      <c r="C180" s="10">
        <v>2</v>
      </c>
      <c r="D180" s="28" t="s">
        <v>211</v>
      </c>
      <c r="E180" s="33">
        <v>200</v>
      </c>
      <c r="F180" s="25">
        <f>F181</f>
        <v>184.2</v>
      </c>
      <c r="G180" s="25">
        <f t="shared" si="65"/>
        <v>0</v>
      </c>
      <c r="H180" s="25">
        <f t="shared" si="65"/>
        <v>184.2</v>
      </c>
    </row>
    <row r="181" spans="1:8" ht="22.5" x14ac:dyDescent="0.2">
      <c r="A181" s="3" t="s">
        <v>78</v>
      </c>
      <c r="B181" s="10">
        <v>5</v>
      </c>
      <c r="C181" s="10">
        <v>2</v>
      </c>
      <c r="D181" s="28" t="s">
        <v>211</v>
      </c>
      <c r="E181" s="33">
        <v>240</v>
      </c>
      <c r="F181" s="25">
        <v>184.2</v>
      </c>
      <c r="G181" s="39"/>
      <c r="H181" s="40">
        <f>F181+G181</f>
        <v>184.2</v>
      </c>
    </row>
    <row r="182" spans="1:8" ht="28.5" customHeight="1" x14ac:dyDescent="0.2">
      <c r="A182" s="8" t="s">
        <v>93</v>
      </c>
      <c r="B182" s="10">
        <v>5</v>
      </c>
      <c r="C182" s="10">
        <v>2</v>
      </c>
      <c r="D182" s="28" t="s">
        <v>245</v>
      </c>
      <c r="E182" s="33" t="s">
        <v>76</v>
      </c>
      <c r="F182" s="25">
        <f>F183</f>
        <v>14.8</v>
      </c>
      <c r="G182" s="25">
        <f t="shared" ref="G182:H185" si="66">G183</f>
        <v>0</v>
      </c>
      <c r="H182" s="25">
        <f t="shared" si="66"/>
        <v>14.8</v>
      </c>
    </row>
    <row r="183" spans="1:8" ht="33.75" customHeight="1" x14ac:dyDescent="0.2">
      <c r="A183" s="8" t="s">
        <v>172</v>
      </c>
      <c r="B183" s="10">
        <v>5</v>
      </c>
      <c r="C183" s="10">
        <v>2</v>
      </c>
      <c r="D183" s="28" t="s">
        <v>246</v>
      </c>
      <c r="E183" s="33" t="s">
        <v>76</v>
      </c>
      <c r="F183" s="25">
        <f>F184</f>
        <v>14.8</v>
      </c>
      <c r="G183" s="25">
        <f t="shared" si="66"/>
        <v>0</v>
      </c>
      <c r="H183" s="25">
        <f t="shared" si="66"/>
        <v>14.8</v>
      </c>
    </row>
    <row r="184" spans="1:8" ht="33.75" customHeight="1" x14ac:dyDescent="0.2">
      <c r="A184" s="8" t="s">
        <v>173</v>
      </c>
      <c r="B184" s="10">
        <v>5</v>
      </c>
      <c r="C184" s="10">
        <v>2</v>
      </c>
      <c r="D184" s="28" t="s">
        <v>247</v>
      </c>
      <c r="E184" s="33"/>
      <c r="F184" s="25">
        <f>F185</f>
        <v>14.8</v>
      </c>
      <c r="G184" s="25">
        <f t="shared" si="66"/>
        <v>0</v>
      </c>
      <c r="H184" s="25">
        <f t="shared" si="66"/>
        <v>14.8</v>
      </c>
    </row>
    <row r="185" spans="1:8" ht="22.5" x14ac:dyDescent="0.2">
      <c r="A185" s="3" t="s">
        <v>214</v>
      </c>
      <c r="B185" s="10">
        <v>5</v>
      </c>
      <c r="C185" s="10">
        <v>2</v>
      </c>
      <c r="D185" s="28" t="s">
        <v>247</v>
      </c>
      <c r="E185" s="33" t="s">
        <v>77</v>
      </c>
      <c r="F185" s="25">
        <f>F186</f>
        <v>14.8</v>
      </c>
      <c r="G185" s="25">
        <f t="shared" si="66"/>
        <v>0</v>
      </c>
      <c r="H185" s="25">
        <f t="shared" si="66"/>
        <v>14.8</v>
      </c>
    </row>
    <row r="186" spans="1:8" ht="22.5" x14ac:dyDescent="0.2">
      <c r="A186" s="3" t="s">
        <v>78</v>
      </c>
      <c r="B186" s="10">
        <v>5</v>
      </c>
      <c r="C186" s="10">
        <v>2</v>
      </c>
      <c r="D186" s="28" t="s">
        <v>247</v>
      </c>
      <c r="E186" s="33" t="s">
        <v>79</v>
      </c>
      <c r="F186" s="25">
        <v>14.8</v>
      </c>
      <c r="G186" s="39"/>
      <c r="H186" s="40">
        <f>F186+G186</f>
        <v>14.8</v>
      </c>
    </row>
    <row r="187" spans="1:8" ht="24" customHeight="1" x14ac:dyDescent="0.2">
      <c r="A187" s="8" t="s">
        <v>147</v>
      </c>
      <c r="B187" s="10">
        <v>5</v>
      </c>
      <c r="C187" s="10">
        <v>2</v>
      </c>
      <c r="D187" s="28" t="s">
        <v>248</v>
      </c>
      <c r="E187" s="33" t="s">
        <v>76</v>
      </c>
      <c r="F187" s="25">
        <f>F188</f>
        <v>40</v>
      </c>
      <c r="G187" s="25">
        <f t="shared" ref="G187:H190" si="67">G188</f>
        <v>0</v>
      </c>
      <c r="H187" s="25">
        <f t="shared" si="67"/>
        <v>40</v>
      </c>
    </row>
    <row r="188" spans="1:8" ht="27.75" customHeight="1" x14ac:dyDescent="0.2">
      <c r="A188" s="8" t="s">
        <v>174</v>
      </c>
      <c r="B188" s="10">
        <v>5</v>
      </c>
      <c r="C188" s="10">
        <v>2</v>
      </c>
      <c r="D188" s="28" t="s">
        <v>249</v>
      </c>
      <c r="E188" s="33" t="s">
        <v>76</v>
      </c>
      <c r="F188" s="25">
        <f>F189</f>
        <v>40</v>
      </c>
      <c r="G188" s="25">
        <f t="shared" si="67"/>
        <v>0</v>
      </c>
      <c r="H188" s="25">
        <f t="shared" si="67"/>
        <v>40</v>
      </c>
    </row>
    <row r="189" spans="1:8" ht="27.75" customHeight="1" x14ac:dyDescent="0.2">
      <c r="A189" s="8" t="s">
        <v>134</v>
      </c>
      <c r="B189" s="10">
        <v>5</v>
      </c>
      <c r="C189" s="10">
        <v>2</v>
      </c>
      <c r="D189" s="28" t="s">
        <v>250</v>
      </c>
      <c r="E189" s="33"/>
      <c r="F189" s="25">
        <f>F190</f>
        <v>40</v>
      </c>
      <c r="G189" s="25">
        <f t="shared" si="67"/>
        <v>0</v>
      </c>
      <c r="H189" s="25">
        <f t="shared" si="67"/>
        <v>40</v>
      </c>
    </row>
    <row r="190" spans="1:8" ht="22.5" x14ac:dyDescent="0.2">
      <c r="A190" s="3" t="s">
        <v>214</v>
      </c>
      <c r="B190" s="10">
        <v>5</v>
      </c>
      <c r="C190" s="10">
        <v>2</v>
      </c>
      <c r="D190" s="28" t="s">
        <v>250</v>
      </c>
      <c r="E190" s="33" t="s">
        <v>77</v>
      </c>
      <c r="F190" s="25">
        <f>F191</f>
        <v>40</v>
      </c>
      <c r="G190" s="25">
        <f t="shared" si="67"/>
        <v>0</v>
      </c>
      <c r="H190" s="25">
        <f t="shared" si="67"/>
        <v>40</v>
      </c>
    </row>
    <row r="191" spans="1:8" ht="22.5" x14ac:dyDescent="0.2">
      <c r="A191" s="3" t="s">
        <v>78</v>
      </c>
      <c r="B191" s="10">
        <v>5</v>
      </c>
      <c r="C191" s="10">
        <v>2</v>
      </c>
      <c r="D191" s="28" t="s">
        <v>250</v>
      </c>
      <c r="E191" s="33" t="s">
        <v>79</v>
      </c>
      <c r="F191" s="25">
        <v>40</v>
      </c>
      <c r="G191" s="39"/>
      <c r="H191" s="40">
        <f>F191+G191</f>
        <v>40</v>
      </c>
    </row>
    <row r="192" spans="1:8" x14ac:dyDescent="0.2">
      <c r="A192" s="4" t="s">
        <v>46</v>
      </c>
      <c r="B192" s="10">
        <v>5</v>
      </c>
      <c r="C192" s="10">
        <v>3</v>
      </c>
      <c r="D192" s="28" t="s">
        <v>76</v>
      </c>
      <c r="E192" s="33" t="s">
        <v>76</v>
      </c>
      <c r="F192" s="25">
        <f>F193+F202</f>
        <v>629.5</v>
      </c>
      <c r="G192" s="25">
        <f t="shared" ref="G192:H192" si="68">G193+G202</f>
        <v>388.5</v>
      </c>
      <c r="H192" s="25">
        <f t="shared" si="68"/>
        <v>1018</v>
      </c>
    </row>
    <row r="193" spans="1:8" ht="22.5" x14ac:dyDescent="0.2">
      <c r="A193" s="4" t="s">
        <v>200</v>
      </c>
      <c r="B193" s="10">
        <v>5</v>
      </c>
      <c r="C193" s="10">
        <v>3</v>
      </c>
      <c r="D193" s="28" t="s">
        <v>219</v>
      </c>
      <c r="E193" s="33"/>
      <c r="F193" s="25">
        <f>F194</f>
        <v>125</v>
      </c>
      <c r="G193" s="25">
        <f t="shared" ref="G193:H194" si="69">G194</f>
        <v>0</v>
      </c>
      <c r="H193" s="25">
        <f t="shared" si="69"/>
        <v>125</v>
      </c>
    </row>
    <row r="194" spans="1:8" x14ac:dyDescent="0.2">
      <c r="A194" s="4" t="s">
        <v>162</v>
      </c>
      <c r="B194" s="10">
        <v>5</v>
      </c>
      <c r="C194" s="10">
        <v>3</v>
      </c>
      <c r="D194" s="28" t="s">
        <v>221</v>
      </c>
      <c r="E194" s="33"/>
      <c r="F194" s="25">
        <f>F195</f>
        <v>125</v>
      </c>
      <c r="G194" s="25">
        <f t="shared" si="69"/>
        <v>0</v>
      </c>
      <c r="H194" s="25">
        <f t="shared" si="69"/>
        <v>125</v>
      </c>
    </row>
    <row r="195" spans="1:8" ht="24.75" customHeight="1" x14ac:dyDescent="0.2">
      <c r="A195" s="4" t="s">
        <v>163</v>
      </c>
      <c r="B195" s="10">
        <v>5</v>
      </c>
      <c r="C195" s="10">
        <v>3</v>
      </c>
      <c r="D195" s="28" t="s">
        <v>222</v>
      </c>
      <c r="E195" s="33"/>
      <c r="F195" s="25">
        <f>F196+F199</f>
        <v>125</v>
      </c>
      <c r="G195" s="25">
        <f t="shared" ref="G195:H195" si="70">G196+G199</f>
        <v>0</v>
      </c>
      <c r="H195" s="25">
        <f t="shared" si="70"/>
        <v>125</v>
      </c>
    </row>
    <row r="196" spans="1:8" ht="43.5" customHeight="1" x14ac:dyDescent="0.2">
      <c r="A196" s="5" t="s">
        <v>176</v>
      </c>
      <c r="B196" s="10">
        <v>5</v>
      </c>
      <c r="C196" s="10">
        <v>3</v>
      </c>
      <c r="D196" s="28" t="s">
        <v>223</v>
      </c>
      <c r="E196" s="33"/>
      <c r="F196" s="25">
        <f>F197</f>
        <v>100</v>
      </c>
      <c r="G196" s="25">
        <f t="shared" ref="G196:H197" si="71">G197</f>
        <v>0</v>
      </c>
      <c r="H196" s="25">
        <f t="shared" si="71"/>
        <v>100</v>
      </c>
    </row>
    <row r="197" spans="1:8" ht="46.5" customHeight="1" x14ac:dyDescent="0.2">
      <c r="A197" s="3" t="s">
        <v>80</v>
      </c>
      <c r="B197" s="10">
        <v>5</v>
      </c>
      <c r="C197" s="10">
        <v>3</v>
      </c>
      <c r="D197" s="28" t="s">
        <v>223</v>
      </c>
      <c r="E197" s="33">
        <v>100</v>
      </c>
      <c r="F197" s="25">
        <f>F198</f>
        <v>100</v>
      </c>
      <c r="G197" s="25">
        <f t="shared" si="71"/>
        <v>0</v>
      </c>
      <c r="H197" s="25">
        <f t="shared" si="71"/>
        <v>100</v>
      </c>
    </row>
    <row r="198" spans="1:8" ht="27.75" customHeight="1" x14ac:dyDescent="0.2">
      <c r="A198" s="3" t="s">
        <v>82</v>
      </c>
      <c r="B198" s="10">
        <v>5</v>
      </c>
      <c r="C198" s="10">
        <v>3</v>
      </c>
      <c r="D198" s="28" t="s">
        <v>223</v>
      </c>
      <c r="E198" s="33">
        <v>110</v>
      </c>
      <c r="F198" s="25">
        <v>100</v>
      </c>
      <c r="G198" s="39"/>
      <c r="H198" s="40">
        <f>F198+G198</f>
        <v>100</v>
      </c>
    </row>
    <row r="199" spans="1:8" ht="27.75" customHeight="1" x14ac:dyDescent="0.2">
      <c r="A199" s="3" t="s">
        <v>218</v>
      </c>
      <c r="B199" s="10">
        <v>5</v>
      </c>
      <c r="C199" s="10">
        <v>3</v>
      </c>
      <c r="D199" s="28" t="s">
        <v>212</v>
      </c>
      <c r="E199" s="33"/>
      <c r="F199" s="25">
        <f>F200</f>
        <v>25</v>
      </c>
      <c r="G199" s="25">
        <f t="shared" ref="G199:H200" si="72">G200</f>
        <v>0</v>
      </c>
      <c r="H199" s="25">
        <f t="shared" si="72"/>
        <v>25</v>
      </c>
    </row>
    <row r="200" spans="1:8" ht="49.5" customHeight="1" x14ac:dyDescent="0.2">
      <c r="A200" s="3" t="s">
        <v>80</v>
      </c>
      <c r="B200" s="10">
        <v>5</v>
      </c>
      <c r="C200" s="10">
        <v>3</v>
      </c>
      <c r="D200" s="28" t="s">
        <v>212</v>
      </c>
      <c r="E200" s="33">
        <v>100</v>
      </c>
      <c r="F200" s="25">
        <f>F201</f>
        <v>25</v>
      </c>
      <c r="G200" s="25">
        <f t="shared" si="72"/>
        <v>0</v>
      </c>
      <c r="H200" s="25">
        <f t="shared" si="72"/>
        <v>25</v>
      </c>
    </row>
    <row r="201" spans="1:8" ht="27.75" customHeight="1" x14ac:dyDescent="0.2">
      <c r="A201" s="3" t="s">
        <v>82</v>
      </c>
      <c r="B201" s="10">
        <v>5</v>
      </c>
      <c r="C201" s="10">
        <v>3</v>
      </c>
      <c r="D201" s="28" t="s">
        <v>212</v>
      </c>
      <c r="E201" s="33">
        <v>110</v>
      </c>
      <c r="F201" s="25">
        <v>25</v>
      </c>
      <c r="G201" s="39"/>
      <c r="H201" s="40">
        <f>F201+G201</f>
        <v>25</v>
      </c>
    </row>
    <row r="202" spans="1:8" ht="22.5" x14ac:dyDescent="0.2">
      <c r="A202" s="8" t="s">
        <v>252</v>
      </c>
      <c r="B202" s="10">
        <v>5</v>
      </c>
      <c r="C202" s="10">
        <v>3</v>
      </c>
      <c r="D202" s="28">
        <v>2400000000</v>
      </c>
      <c r="E202" s="33" t="s">
        <v>76</v>
      </c>
      <c r="F202" s="25">
        <f>F203+F207+F211+F215</f>
        <v>504.5</v>
      </c>
      <c r="G202" s="25">
        <f>G203+G207+G211+G215</f>
        <v>388.5</v>
      </c>
      <c r="H202" s="25">
        <f>H203+H207+H211+H215</f>
        <v>893</v>
      </c>
    </row>
    <row r="203" spans="1:8" ht="23.25" customHeight="1" x14ac:dyDescent="0.2">
      <c r="A203" s="8" t="s">
        <v>148</v>
      </c>
      <c r="B203" s="10">
        <v>5</v>
      </c>
      <c r="C203" s="10">
        <v>3</v>
      </c>
      <c r="D203" s="28">
        <v>2400100000</v>
      </c>
      <c r="E203" s="33" t="s">
        <v>76</v>
      </c>
      <c r="F203" s="25">
        <f>F204</f>
        <v>80</v>
      </c>
      <c r="G203" s="25">
        <f t="shared" ref="G203:H205" si="73">G204</f>
        <v>14</v>
      </c>
      <c r="H203" s="25">
        <f t="shared" si="73"/>
        <v>94</v>
      </c>
    </row>
    <row r="204" spans="1:8" ht="27.75" customHeight="1" x14ac:dyDescent="0.2">
      <c r="A204" s="8" t="s">
        <v>134</v>
      </c>
      <c r="B204" s="10">
        <v>5</v>
      </c>
      <c r="C204" s="10">
        <v>3</v>
      </c>
      <c r="D204" s="28">
        <v>2400199990</v>
      </c>
      <c r="E204" s="33"/>
      <c r="F204" s="25">
        <f>F205</f>
        <v>80</v>
      </c>
      <c r="G204" s="25">
        <f t="shared" si="73"/>
        <v>14</v>
      </c>
      <c r="H204" s="25">
        <f t="shared" si="73"/>
        <v>94</v>
      </c>
    </row>
    <row r="205" spans="1:8" ht="22.5" x14ac:dyDescent="0.2">
      <c r="A205" s="3" t="s">
        <v>214</v>
      </c>
      <c r="B205" s="10">
        <v>5</v>
      </c>
      <c r="C205" s="10">
        <v>3</v>
      </c>
      <c r="D205" s="28">
        <v>2400199990</v>
      </c>
      <c r="E205" s="33" t="s">
        <v>77</v>
      </c>
      <c r="F205" s="25">
        <f>F206</f>
        <v>80</v>
      </c>
      <c r="G205" s="25">
        <f t="shared" si="73"/>
        <v>14</v>
      </c>
      <c r="H205" s="25">
        <f t="shared" si="73"/>
        <v>94</v>
      </c>
    </row>
    <row r="206" spans="1:8" ht="22.5" x14ac:dyDescent="0.2">
      <c r="A206" s="3" t="s">
        <v>78</v>
      </c>
      <c r="B206" s="10">
        <v>5</v>
      </c>
      <c r="C206" s="10">
        <v>3</v>
      </c>
      <c r="D206" s="28">
        <v>2400199990</v>
      </c>
      <c r="E206" s="33" t="s">
        <v>79</v>
      </c>
      <c r="F206" s="25">
        <v>80</v>
      </c>
      <c r="G206" s="39">
        <v>14</v>
      </c>
      <c r="H206" s="40">
        <f>F206+G206</f>
        <v>94</v>
      </c>
    </row>
    <row r="207" spans="1:8" ht="35.25" customHeight="1" x14ac:dyDescent="0.2">
      <c r="A207" s="8" t="s">
        <v>149</v>
      </c>
      <c r="B207" s="10">
        <v>5</v>
      </c>
      <c r="C207" s="10">
        <v>3</v>
      </c>
      <c r="D207" s="28">
        <v>2400200000</v>
      </c>
      <c r="E207" s="33" t="s">
        <v>76</v>
      </c>
      <c r="F207" s="25">
        <f>F208</f>
        <v>50</v>
      </c>
      <c r="G207" s="25">
        <f t="shared" ref="G207:H209" si="74">G208</f>
        <v>0</v>
      </c>
      <c r="H207" s="25">
        <f t="shared" si="74"/>
        <v>50</v>
      </c>
    </row>
    <row r="208" spans="1:8" ht="25.5" customHeight="1" x14ac:dyDescent="0.2">
      <c r="A208" s="8" t="s">
        <v>134</v>
      </c>
      <c r="B208" s="10">
        <v>5</v>
      </c>
      <c r="C208" s="10">
        <v>3</v>
      </c>
      <c r="D208" s="28">
        <v>2400299990</v>
      </c>
      <c r="E208" s="33"/>
      <c r="F208" s="25">
        <f>F209</f>
        <v>50</v>
      </c>
      <c r="G208" s="25">
        <f t="shared" si="74"/>
        <v>0</v>
      </c>
      <c r="H208" s="25">
        <f t="shared" si="74"/>
        <v>50</v>
      </c>
    </row>
    <row r="209" spans="1:8" ht="22.5" x14ac:dyDescent="0.2">
      <c r="A209" s="3" t="s">
        <v>214</v>
      </c>
      <c r="B209" s="10">
        <v>5</v>
      </c>
      <c r="C209" s="10">
        <v>3</v>
      </c>
      <c r="D209" s="28">
        <v>2400299990</v>
      </c>
      <c r="E209" s="33">
        <v>200</v>
      </c>
      <c r="F209" s="25">
        <f>F210</f>
        <v>50</v>
      </c>
      <c r="G209" s="25">
        <f t="shared" si="74"/>
        <v>0</v>
      </c>
      <c r="H209" s="25">
        <f t="shared" si="74"/>
        <v>50</v>
      </c>
    </row>
    <row r="210" spans="1:8" ht="22.5" x14ac:dyDescent="0.2">
      <c r="A210" s="3" t="s">
        <v>78</v>
      </c>
      <c r="B210" s="10">
        <v>5</v>
      </c>
      <c r="C210" s="10">
        <v>3</v>
      </c>
      <c r="D210" s="28">
        <v>2400299990</v>
      </c>
      <c r="E210" s="33">
        <v>240</v>
      </c>
      <c r="F210" s="25">
        <v>50</v>
      </c>
      <c r="G210" s="39"/>
      <c r="H210" s="40">
        <f>F210+G210</f>
        <v>50</v>
      </c>
    </row>
    <row r="211" spans="1:8" ht="22.5" customHeight="1" x14ac:dyDescent="0.2">
      <c r="A211" s="3" t="s">
        <v>150</v>
      </c>
      <c r="B211" s="10">
        <v>5</v>
      </c>
      <c r="C211" s="10">
        <v>3</v>
      </c>
      <c r="D211" s="28">
        <v>2400300000</v>
      </c>
      <c r="E211" s="33"/>
      <c r="F211" s="25">
        <f>F212</f>
        <v>374.5</v>
      </c>
      <c r="G211" s="25">
        <f t="shared" ref="G211:H213" si="75">G212</f>
        <v>-374.5</v>
      </c>
      <c r="H211" s="25">
        <f t="shared" si="75"/>
        <v>0</v>
      </c>
    </row>
    <row r="212" spans="1:8" ht="22.5" customHeight="1" x14ac:dyDescent="0.2">
      <c r="A212" s="3" t="s">
        <v>134</v>
      </c>
      <c r="B212" s="10">
        <v>5</v>
      </c>
      <c r="C212" s="10">
        <v>3</v>
      </c>
      <c r="D212" s="28">
        <v>2400399990</v>
      </c>
      <c r="E212" s="33"/>
      <c r="F212" s="25">
        <f>F213</f>
        <v>374.5</v>
      </c>
      <c r="G212" s="25">
        <f t="shared" si="75"/>
        <v>-374.5</v>
      </c>
      <c r="H212" s="25">
        <f t="shared" si="75"/>
        <v>0</v>
      </c>
    </row>
    <row r="213" spans="1:8" ht="22.5" x14ac:dyDescent="0.2">
      <c r="A213" s="3" t="s">
        <v>214</v>
      </c>
      <c r="B213" s="10">
        <v>5</v>
      </c>
      <c r="C213" s="10">
        <v>3</v>
      </c>
      <c r="D213" s="28">
        <v>2400399990</v>
      </c>
      <c r="E213" s="33" t="s">
        <v>77</v>
      </c>
      <c r="F213" s="25">
        <f>F214</f>
        <v>374.5</v>
      </c>
      <c r="G213" s="25">
        <f t="shared" si="75"/>
        <v>-374.5</v>
      </c>
      <c r="H213" s="25">
        <f t="shared" si="75"/>
        <v>0</v>
      </c>
    </row>
    <row r="214" spans="1:8" ht="22.5" x14ac:dyDescent="0.2">
      <c r="A214" s="3" t="s">
        <v>78</v>
      </c>
      <c r="B214" s="10">
        <v>5</v>
      </c>
      <c r="C214" s="10">
        <v>3</v>
      </c>
      <c r="D214" s="28">
        <v>2400399990</v>
      </c>
      <c r="E214" s="33" t="s">
        <v>79</v>
      </c>
      <c r="F214" s="25">
        <v>374.5</v>
      </c>
      <c r="G214" s="39">
        <v>-374.5</v>
      </c>
      <c r="H214" s="40">
        <f>F214+G214</f>
        <v>0</v>
      </c>
    </row>
    <row r="215" spans="1:8" ht="22.5" x14ac:dyDescent="0.2">
      <c r="A215" s="3" t="s">
        <v>274</v>
      </c>
      <c r="B215" s="10">
        <v>5</v>
      </c>
      <c r="C215" s="10">
        <v>3</v>
      </c>
      <c r="D215" s="28" t="s">
        <v>272</v>
      </c>
      <c r="E215" s="33"/>
      <c r="F215" s="25">
        <f>F216</f>
        <v>0</v>
      </c>
      <c r="G215" s="25">
        <f t="shared" ref="G215:G217" si="76">G216</f>
        <v>749</v>
      </c>
      <c r="H215" s="25">
        <f t="shared" ref="H215:H217" si="77">H216</f>
        <v>749</v>
      </c>
    </row>
    <row r="216" spans="1:8" ht="22.5" x14ac:dyDescent="0.2">
      <c r="A216" s="3" t="s">
        <v>134</v>
      </c>
      <c r="B216" s="10">
        <v>5</v>
      </c>
      <c r="C216" s="10">
        <v>3</v>
      </c>
      <c r="D216" s="28" t="s">
        <v>273</v>
      </c>
      <c r="E216" s="33"/>
      <c r="F216" s="25">
        <f>F217</f>
        <v>0</v>
      </c>
      <c r="G216" s="25">
        <f t="shared" si="76"/>
        <v>749</v>
      </c>
      <c r="H216" s="25">
        <f t="shared" si="77"/>
        <v>749</v>
      </c>
    </row>
    <row r="217" spans="1:8" ht="22.5" x14ac:dyDescent="0.2">
      <c r="A217" s="3" t="s">
        <v>214</v>
      </c>
      <c r="B217" s="10">
        <v>5</v>
      </c>
      <c r="C217" s="10">
        <v>3</v>
      </c>
      <c r="D217" s="28" t="s">
        <v>273</v>
      </c>
      <c r="E217" s="33" t="s">
        <v>77</v>
      </c>
      <c r="F217" s="25">
        <f>F218</f>
        <v>0</v>
      </c>
      <c r="G217" s="25">
        <f t="shared" si="76"/>
        <v>749</v>
      </c>
      <c r="H217" s="25">
        <f t="shared" si="77"/>
        <v>749</v>
      </c>
    </row>
    <row r="218" spans="1:8" ht="22.5" x14ac:dyDescent="0.2">
      <c r="A218" s="3" t="s">
        <v>78</v>
      </c>
      <c r="B218" s="10">
        <v>5</v>
      </c>
      <c r="C218" s="10">
        <v>3</v>
      </c>
      <c r="D218" s="28" t="s">
        <v>273</v>
      </c>
      <c r="E218" s="33" t="s">
        <v>79</v>
      </c>
      <c r="F218" s="25">
        <v>0</v>
      </c>
      <c r="G218" s="39">
        <f>374.5+374.5</f>
        <v>749</v>
      </c>
      <c r="H218" s="40">
        <f>F218+G218</f>
        <v>749</v>
      </c>
    </row>
    <row r="219" spans="1:8" x14ac:dyDescent="0.2">
      <c r="A219" s="4" t="s">
        <v>63</v>
      </c>
      <c r="B219" s="10">
        <v>8</v>
      </c>
      <c r="C219" s="10">
        <v>0</v>
      </c>
      <c r="D219" s="28" t="s">
        <v>76</v>
      </c>
      <c r="E219" s="33" t="s">
        <v>76</v>
      </c>
      <c r="F219" s="25">
        <f>F220</f>
        <v>1989.2</v>
      </c>
      <c r="G219" s="25">
        <f t="shared" ref="G219:H220" si="78">G220</f>
        <v>25.5</v>
      </c>
      <c r="H219" s="25">
        <f t="shared" si="78"/>
        <v>2014.7</v>
      </c>
    </row>
    <row r="220" spans="1:8" x14ac:dyDescent="0.2">
      <c r="A220" s="4" t="s">
        <v>47</v>
      </c>
      <c r="B220" s="10">
        <v>8</v>
      </c>
      <c r="C220" s="10">
        <v>1</v>
      </c>
      <c r="D220" s="28" t="s">
        <v>76</v>
      </c>
      <c r="E220" s="33" t="s">
        <v>76</v>
      </c>
      <c r="F220" s="25">
        <f>F221</f>
        <v>1989.2</v>
      </c>
      <c r="G220" s="25">
        <f t="shared" si="78"/>
        <v>25.5</v>
      </c>
      <c r="H220" s="25">
        <f t="shared" si="78"/>
        <v>2014.7</v>
      </c>
    </row>
    <row r="221" spans="1:8" ht="22.5" x14ac:dyDescent="0.2">
      <c r="A221" s="8" t="s">
        <v>122</v>
      </c>
      <c r="B221" s="10">
        <v>8</v>
      </c>
      <c r="C221" s="10">
        <v>1</v>
      </c>
      <c r="D221" s="28" t="s">
        <v>224</v>
      </c>
      <c r="E221" s="33" t="s">
        <v>76</v>
      </c>
      <c r="F221" s="25">
        <f>F222+F235</f>
        <v>1989.2</v>
      </c>
      <c r="G221" s="25">
        <f t="shared" ref="G221:H221" si="79">G222+G235</f>
        <v>25.5</v>
      </c>
      <c r="H221" s="25">
        <f t="shared" si="79"/>
        <v>2014.7</v>
      </c>
    </row>
    <row r="222" spans="1:8" ht="42" customHeight="1" x14ac:dyDescent="0.2">
      <c r="A222" s="8" t="s">
        <v>151</v>
      </c>
      <c r="B222" s="10">
        <v>8</v>
      </c>
      <c r="C222" s="10">
        <v>1</v>
      </c>
      <c r="D222" s="28" t="s">
        <v>225</v>
      </c>
      <c r="E222" s="33" t="s">
        <v>76</v>
      </c>
      <c r="F222" s="25">
        <f>F223</f>
        <v>1671.7</v>
      </c>
      <c r="G222" s="25">
        <f t="shared" ref="G222:H222" si="80">G223</f>
        <v>22.5</v>
      </c>
      <c r="H222" s="25">
        <f t="shared" si="80"/>
        <v>1694.2</v>
      </c>
    </row>
    <row r="223" spans="1:8" ht="30" customHeight="1" x14ac:dyDescent="0.2">
      <c r="A223" s="8" t="s">
        <v>152</v>
      </c>
      <c r="B223" s="10">
        <v>8</v>
      </c>
      <c r="C223" s="10">
        <v>1</v>
      </c>
      <c r="D223" s="28" t="s">
        <v>226</v>
      </c>
      <c r="E223" s="33"/>
      <c r="F223" s="25">
        <f>F224+F229+F232</f>
        <v>1671.7</v>
      </c>
      <c r="G223" s="25">
        <f t="shared" ref="G223:H223" si="81">G224+G229+G232</f>
        <v>22.5</v>
      </c>
      <c r="H223" s="25">
        <f t="shared" si="81"/>
        <v>1694.2</v>
      </c>
    </row>
    <row r="224" spans="1:8" ht="37.5" customHeight="1" x14ac:dyDescent="0.2">
      <c r="A224" s="8" t="s">
        <v>131</v>
      </c>
      <c r="B224" s="10">
        <v>8</v>
      </c>
      <c r="C224" s="10">
        <v>1</v>
      </c>
      <c r="D224" s="28" t="s">
        <v>227</v>
      </c>
      <c r="E224" s="33" t="s">
        <v>76</v>
      </c>
      <c r="F224" s="25">
        <f>F225+F227</f>
        <v>1482</v>
      </c>
      <c r="G224" s="25">
        <f t="shared" ref="G224:H224" si="82">G225+G227</f>
        <v>22.5</v>
      </c>
      <c r="H224" s="25">
        <f t="shared" si="82"/>
        <v>1504.5</v>
      </c>
    </row>
    <row r="225" spans="1:8" ht="45.75" customHeight="1" x14ac:dyDescent="0.2">
      <c r="A225" s="3" t="s">
        <v>80</v>
      </c>
      <c r="B225" s="10">
        <v>8</v>
      </c>
      <c r="C225" s="10">
        <v>1</v>
      </c>
      <c r="D225" s="28" t="s">
        <v>227</v>
      </c>
      <c r="E225" s="33" t="s">
        <v>81</v>
      </c>
      <c r="F225" s="25">
        <f>F226</f>
        <v>1288.7</v>
      </c>
      <c r="G225" s="25">
        <f t="shared" ref="G225:H225" si="83">G226</f>
        <v>0</v>
      </c>
      <c r="H225" s="25">
        <f t="shared" si="83"/>
        <v>1288.7</v>
      </c>
    </row>
    <row r="226" spans="1:8" ht="30" customHeight="1" x14ac:dyDescent="0.2">
      <c r="A226" s="3" t="s">
        <v>82</v>
      </c>
      <c r="B226" s="10">
        <v>8</v>
      </c>
      <c r="C226" s="10">
        <v>1</v>
      </c>
      <c r="D226" s="28" t="s">
        <v>227</v>
      </c>
      <c r="E226" s="33" t="s">
        <v>83</v>
      </c>
      <c r="F226" s="25">
        <v>1288.7</v>
      </c>
      <c r="G226" s="39"/>
      <c r="H226" s="40">
        <f>F226+G226</f>
        <v>1288.7</v>
      </c>
    </row>
    <row r="227" spans="1:8" ht="30" customHeight="1" x14ac:dyDescent="0.2">
      <c r="A227" s="3" t="s">
        <v>214</v>
      </c>
      <c r="B227" s="10">
        <v>8</v>
      </c>
      <c r="C227" s="10">
        <v>1</v>
      </c>
      <c r="D227" s="28" t="s">
        <v>227</v>
      </c>
      <c r="E227" s="33" t="s">
        <v>77</v>
      </c>
      <c r="F227" s="25">
        <f>F228</f>
        <v>193.3</v>
      </c>
      <c r="G227" s="25">
        <f t="shared" ref="G227:H227" si="84">G228</f>
        <v>22.5</v>
      </c>
      <c r="H227" s="25">
        <f t="shared" si="84"/>
        <v>215.8</v>
      </c>
    </row>
    <row r="228" spans="1:8" ht="30" customHeight="1" x14ac:dyDescent="0.2">
      <c r="A228" s="3" t="s">
        <v>78</v>
      </c>
      <c r="B228" s="10">
        <v>8</v>
      </c>
      <c r="C228" s="10">
        <v>1</v>
      </c>
      <c r="D228" s="28" t="s">
        <v>227</v>
      </c>
      <c r="E228" s="33" t="s">
        <v>79</v>
      </c>
      <c r="F228" s="25">
        <v>193.3</v>
      </c>
      <c r="G228" s="39">
        <f>22.5</f>
        <v>22.5</v>
      </c>
      <c r="H228" s="40">
        <f>F228+G228</f>
        <v>215.8</v>
      </c>
    </row>
    <row r="229" spans="1:8" ht="51" customHeight="1" x14ac:dyDescent="0.2">
      <c r="A229" s="8" t="s">
        <v>153</v>
      </c>
      <c r="B229" s="10">
        <v>8</v>
      </c>
      <c r="C229" s="10">
        <v>1</v>
      </c>
      <c r="D229" s="28" t="s">
        <v>228</v>
      </c>
      <c r="E229" s="33"/>
      <c r="F229" s="25">
        <f>F230</f>
        <v>180.2</v>
      </c>
      <c r="G229" s="25">
        <f t="shared" ref="G229:H230" si="85">G230</f>
        <v>0</v>
      </c>
      <c r="H229" s="25">
        <f t="shared" si="85"/>
        <v>180.2</v>
      </c>
    </row>
    <row r="230" spans="1:8" ht="22.5" x14ac:dyDescent="0.2">
      <c r="A230" s="3" t="s">
        <v>214</v>
      </c>
      <c r="B230" s="10">
        <v>8</v>
      </c>
      <c r="C230" s="10">
        <v>1</v>
      </c>
      <c r="D230" s="28" t="s">
        <v>228</v>
      </c>
      <c r="E230" s="33" t="s">
        <v>77</v>
      </c>
      <c r="F230" s="25">
        <f>F231</f>
        <v>180.2</v>
      </c>
      <c r="G230" s="25">
        <f t="shared" si="85"/>
        <v>0</v>
      </c>
      <c r="H230" s="25">
        <f t="shared" si="85"/>
        <v>180.2</v>
      </c>
    </row>
    <row r="231" spans="1:8" ht="22.5" x14ac:dyDescent="0.2">
      <c r="A231" s="3" t="s">
        <v>78</v>
      </c>
      <c r="B231" s="10">
        <v>8</v>
      </c>
      <c r="C231" s="10">
        <v>1</v>
      </c>
      <c r="D231" s="28" t="s">
        <v>228</v>
      </c>
      <c r="E231" s="33" t="s">
        <v>79</v>
      </c>
      <c r="F231" s="25">
        <v>180.2</v>
      </c>
      <c r="G231" s="39"/>
      <c r="H231" s="40">
        <f>F231+G231</f>
        <v>180.2</v>
      </c>
    </row>
    <row r="232" spans="1:8" ht="27" customHeight="1" x14ac:dyDescent="0.2">
      <c r="A232" s="8" t="s">
        <v>218</v>
      </c>
      <c r="B232" s="10">
        <v>8</v>
      </c>
      <c r="C232" s="10">
        <v>1</v>
      </c>
      <c r="D232" s="28" t="s">
        <v>213</v>
      </c>
      <c r="E232" s="33" t="s">
        <v>76</v>
      </c>
      <c r="F232" s="25">
        <f>F233</f>
        <v>9.5</v>
      </c>
      <c r="G232" s="25">
        <f t="shared" ref="G232:H233" si="86">G233</f>
        <v>0</v>
      </c>
      <c r="H232" s="25">
        <f t="shared" si="86"/>
        <v>9.5</v>
      </c>
    </row>
    <row r="233" spans="1:8" ht="22.5" x14ac:dyDescent="0.2">
      <c r="A233" s="3" t="s">
        <v>214</v>
      </c>
      <c r="B233" s="10">
        <v>8</v>
      </c>
      <c r="C233" s="10">
        <v>1</v>
      </c>
      <c r="D233" s="28" t="s">
        <v>213</v>
      </c>
      <c r="E233" s="33" t="s">
        <v>77</v>
      </c>
      <c r="F233" s="25">
        <f>F234</f>
        <v>9.5</v>
      </c>
      <c r="G233" s="25">
        <f t="shared" si="86"/>
        <v>0</v>
      </c>
      <c r="H233" s="25">
        <f t="shared" si="86"/>
        <v>9.5</v>
      </c>
    </row>
    <row r="234" spans="1:8" ht="22.5" x14ac:dyDescent="0.2">
      <c r="A234" s="3" t="s">
        <v>78</v>
      </c>
      <c r="B234" s="10">
        <v>8</v>
      </c>
      <c r="C234" s="10">
        <v>1</v>
      </c>
      <c r="D234" s="28" t="s">
        <v>213</v>
      </c>
      <c r="E234" s="33" t="s">
        <v>79</v>
      </c>
      <c r="F234" s="25">
        <v>9.5</v>
      </c>
      <c r="G234" s="39"/>
      <c r="H234" s="40">
        <f>F234+G234</f>
        <v>9.5</v>
      </c>
    </row>
    <row r="235" spans="1:8" x14ac:dyDescent="0.2">
      <c r="A235" s="8" t="s">
        <v>154</v>
      </c>
      <c r="B235" s="10">
        <v>8</v>
      </c>
      <c r="C235" s="10">
        <v>1</v>
      </c>
      <c r="D235" s="28" t="s">
        <v>229</v>
      </c>
      <c r="E235" s="33" t="s">
        <v>76</v>
      </c>
      <c r="F235" s="25">
        <f>F236</f>
        <v>317.5</v>
      </c>
      <c r="G235" s="25">
        <f t="shared" ref="G235:H236" si="87">G236</f>
        <v>3</v>
      </c>
      <c r="H235" s="25">
        <f t="shared" si="87"/>
        <v>320.5</v>
      </c>
    </row>
    <row r="236" spans="1:8" ht="26.25" customHeight="1" x14ac:dyDescent="0.2">
      <c r="A236" s="8" t="s">
        <v>155</v>
      </c>
      <c r="B236" s="10">
        <v>8</v>
      </c>
      <c r="C236" s="10">
        <v>1</v>
      </c>
      <c r="D236" s="28" t="s">
        <v>231</v>
      </c>
      <c r="E236" s="33" t="s">
        <v>76</v>
      </c>
      <c r="F236" s="25">
        <f>F237</f>
        <v>317.5</v>
      </c>
      <c r="G236" s="25">
        <f t="shared" si="87"/>
        <v>3</v>
      </c>
      <c r="H236" s="25">
        <f t="shared" si="87"/>
        <v>320.5</v>
      </c>
    </row>
    <row r="237" spans="1:8" ht="26.25" customHeight="1" x14ac:dyDescent="0.2">
      <c r="A237" s="8" t="s">
        <v>131</v>
      </c>
      <c r="B237" s="10">
        <v>8</v>
      </c>
      <c r="C237" s="10">
        <v>1</v>
      </c>
      <c r="D237" s="28" t="s">
        <v>230</v>
      </c>
      <c r="E237" s="33"/>
      <c r="F237" s="25">
        <f>F238+F240</f>
        <v>317.5</v>
      </c>
      <c r="G237" s="25">
        <f t="shared" ref="G237:H237" si="88">G238+G240</f>
        <v>3</v>
      </c>
      <c r="H237" s="25">
        <f t="shared" si="88"/>
        <v>320.5</v>
      </c>
    </row>
    <row r="238" spans="1:8" ht="43.5" customHeight="1" x14ac:dyDescent="0.2">
      <c r="A238" s="3" t="s">
        <v>80</v>
      </c>
      <c r="B238" s="10">
        <v>8</v>
      </c>
      <c r="C238" s="10">
        <v>1</v>
      </c>
      <c r="D238" s="28" t="s">
        <v>230</v>
      </c>
      <c r="E238" s="33" t="s">
        <v>81</v>
      </c>
      <c r="F238" s="25">
        <f>F239</f>
        <v>227.5</v>
      </c>
      <c r="G238" s="25">
        <f t="shared" ref="G238:H238" si="89">G239</f>
        <v>0</v>
      </c>
      <c r="H238" s="25">
        <f t="shared" si="89"/>
        <v>227.5</v>
      </c>
    </row>
    <row r="239" spans="1:8" x14ac:dyDescent="0.2">
      <c r="A239" s="3" t="s">
        <v>82</v>
      </c>
      <c r="B239" s="10">
        <v>8</v>
      </c>
      <c r="C239" s="10">
        <v>1</v>
      </c>
      <c r="D239" s="28" t="s">
        <v>230</v>
      </c>
      <c r="E239" s="33" t="s">
        <v>83</v>
      </c>
      <c r="F239" s="25">
        <v>227.5</v>
      </c>
      <c r="G239" s="39"/>
      <c r="H239" s="40">
        <f>F239+G239</f>
        <v>227.5</v>
      </c>
    </row>
    <row r="240" spans="1:8" ht="22.5" x14ac:dyDescent="0.2">
      <c r="A240" s="3" t="s">
        <v>214</v>
      </c>
      <c r="B240" s="10">
        <v>8</v>
      </c>
      <c r="C240" s="10">
        <v>1</v>
      </c>
      <c r="D240" s="28" t="s">
        <v>230</v>
      </c>
      <c r="E240" s="33" t="s">
        <v>77</v>
      </c>
      <c r="F240" s="25">
        <f>F241</f>
        <v>90</v>
      </c>
      <c r="G240" s="25">
        <f t="shared" ref="G240:H240" si="90">G241</f>
        <v>3</v>
      </c>
      <c r="H240" s="25">
        <f t="shared" si="90"/>
        <v>93</v>
      </c>
    </row>
    <row r="241" spans="1:8" ht="22.5" x14ac:dyDescent="0.2">
      <c r="A241" s="3" t="s">
        <v>78</v>
      </c>
      <c r="B241" s="10">
        <v>8</v>
      </c>
      <c r="C241" s="10">
        <v>1</v>
      </c>
      <c r="D241" s="28" t="s">
        <v>230</v>
      </c>
      <c r="E241" s="33" t="s">
        <v>79</v>
      </c>
      <c r="F241" s="25">
        <v>90</v>
      </c>
      <c r="G241" s="39">
        <f>3</f>
        <v>3</v>
      </c>
      <c r="H241" s="40">
        <f>F241+G241</f>
        <v>93</v>
      </c>
    </row>
    <row r="242" spans="1:8" x14ac:dyDescent="0.2">
      <c r="A242" s="4" t="s">
        <v>64</v>
      </c>
      <c r="B242" s="10">
        <v>11</v>
      </c>
      <c r="C242" s="10">
        <v>0</v>
      </c>
      <c r="D242" s="28" t="s">
        <v>76</v>
      </c>
      <c r="E242" s="33" t="s">
        <v>76</v>
      </c>
      <c r="F242" s="25">
        <f>F243</f>
        <v>4849.6000000000004</v>
      </c>
      <c r="G242" s="25">
        <f t="shared" ref="G242:H246" si="91">G243</f>
        <v>608</v>
      </c>
      <c r="H242" s="25">
        <f t="shared" si="91"/>
        <v>5457.6</v>
      </c>
    </row>
    <row r="243" spans="1:8" x14ac:dyDescent="0.2">
      <c r="A243" s="4" t="s">
        <v>48</v>
      </c>
      <c r="B243" s="10">
        <v>11</v>
      </c>
      <c r="C243" s="10">
        <v>1</v>
      </c>
      <c r="D243" s="28" t="s">
        <v>76</v>
      </c>
      <c r="E243" s="33" t="s">
        <v>76</v>
      </c>
      <c r="F243" s="25">
        <f>F244</f>
        <v>4849.6000000000004</v>
      </c>
      <c r="G243" s="25">
        <f t="shared" si="91"/>
        <v>608</v>
      </c>
      <c r="H243" s="25">
        <f t="shared" si="91"/>
        <v>5457.6</v>
      </c>
    </row>
    <row r="244" spans="1:8" ht="30" customHeight="1" x14ac:dyDescent="0.2">
      <c r="A244" s="8" t="s">
        <v>156</v>
      </c>
      <c r="B244" s="10">
        <v>11</v>
      </c>
      <c r="C244" s="10">
        <v>1</v>
      </c>
      <c r="D244" s="28" t="s">
        <v>232</v>
      </c>
      <c r="E244" s="33" t="s">
        <v>76</v>
      </c>
      <c r="F244" s="25">
        <f>F245</f>
        <v>4849.6000000000004</v>
      </c>
      <c r="G244" s="25">
        <f t="shared" si="91"/>
        <v>608</v>
      </c>
      <c r="H244" s="25">
        <f t="shared" si="91"/>
        <v>5457.6</v>
      </c>
    </row>
    <row r="245" spans="1:8" ht="15" customHeight="1" x14ac:dyDescent="0.2">
      <c r="A245" s="8" t="s">
        <v>84</v>
      </c>
      <c r="B245" s="10">
        <v>11</v>
      </c>
      <c r="C245" s="10">
        <v>1</v>
      </c>
      <c r="D245" s="28" t="s">
        <v>233</v>
      </c>
      <c r="E245" s="33" t="s">
        <v>76</v>
      </c>
      <c r="F245" s="25">
        <f>F246</f>
        <v>4849.6000000000004</v>
      </c>
      <c r="G245" s="25">
        <f t="shared" si="91"/>
        <v>608</v>
      </c>
      <c r="H245" s="25">
        <f t="shared" si="91"/>
        <v>5457.6</v>
      </c>
    </row>
    <row r="246" spans="1:8" ht="31.5" customHeight="1" x14ac:dyDescent="0.2">
      <c r="A246" s="8" t="s">
        <v>157</v>
      </c>
      <c r="B246" s="10">
        <v>11</v>
      </c>
      <c r="C246" s="10">
        <v>1</v>
      </c>
      <c r="D246" s="28" t="s">
        <v>234</v>
      </c>
      <c r="E246" s="33"/>
      <c r="F246" s="25">
        <f>F247</f>
        <v>4849.6000000000004</v>
      </c>
      <c r="G246" s="25">
        <f t="shared" si="91"/>
        <v>608</v>
      </c>
      <c r="H246" s="25">
        <f t="shared" si="91"/>
        <v>5457.6</v>
      </c>
    </row>
    <row r="247" spans="1:8" ht="32.25" customHeight="1" x14ac:dyDescent="0.2">
      <c r="A247" s="8" t="s">
        <v>131</v>
      </c>
      <c r="B247" s="10">
        <v>11</v>
      </c>
      <c r="C247" s="10">
        <v>1</v>
      </c>
      <c r="D247" s="28" t="s">
        <v>235</v>
      </c>
      <c r="E247" s="33" t="s">
        <v>76</v>
      </c>
      <c r="F247" s="25">
        <f>F248+F250+F252</f>
        <v>4849.6000000000004</v>
      </c>
      <c r="G247" s="25">
        <f t="shared" ref="G247:H247" si="92">G248+G250+G252</f>
        <v>608</v>
      </c>
      <c r="H247" s="25">
        <f t="shared" si="92"/>
        <v>5457.6</v>
      </c>
    </row>
    <row r="248" spans="1:8" ht="45" x14ac:dyDescent="0.2">
      <c r="A248" s="3" t="s">
        <v>80</v>
      </c>
      <c r="B248" s="10">
        <v>11</v>
      </c>
      <c r="C248" s="10">
        <v>1</v>
      </c>
      <c r="D248" s="28" t="s">
        <v>235</v>
      </c>
      <c r="E248" s="33" t="s">
        <v>81</v>
      </c>
      <c r="F248" s="25">
        <f>F249</f>
        <v>4081.8</v>
      </c>
      <c r="G248" s="25">
        <f t="shared" ref="G248:H248" si="93">G249</f>
        <v>0</v>
      </c>
      <c r="H248" s="25">
        <f t="shared" si="93"/>
        <v>4081.8</v>
      </c>
    </row>
    <row r="249" spans="1:8" x14ac:dyDescent="0.2">
      <c r="A249" s="3" t="s">
        <v>82</v>
      </c>
      <c r="B249" s="10">
        <v>11</v>
      </c>
      <c r="C249" s="10">
        <v>1</v>
      </c>
      <c r="D249" s="28" t="s">
        <v>235</v>
      </c>
      <c r="E249" s="33" t="s">
        <v>83</v>
      </c>
      <c r="F249" s="25">
        <v>4081.8</v>
      </c>
      <c r="G249" s="39"/>
      <c r="H249" s="40">
        <f>F249+G249</f>
        <v>4081.8</v>
      </c>
    </row>
    <row r="250" spans="1:8" ht="22.5" x14ac:dyDescent="0.2">
      <c r="A250" s="3" t="s">
        <v>214</v>
      </c>
      <c r="B250" s="10">
        <v>11</v>
      </c>
      <c r="C250" s="10">
        <v>1</v>
      </c>
      <c r="D250" s="28" t="s">
        <v>235</v>
      </c>
      <c r="E250" s="33" t="s">
        <v>77</v>
      </c>
      <c r="F250" s="25">
        <f>F251</f>
        <v>754.3</v>
      </c>
      <c r="G250" s="25">
        <f t="shared" ref="G250:H250" si="94">G251</f>
        <v>608</v>
      </c>
      <c r="H250" s="25">
        <f t="shared" si="94"/>
        <v>1362.3</v>
      </c>
    </row>
    <row r="251" spans="1:8" ht="22.5" x14ac:dyDescent="0.2">
      <c r="A251" s="3" t="s">
        <v>78</v>
      </c>
      <c r="B251" s="10">
        <v>11</v>
      </c>
      <c r="C251" s="10">
        <v>1</v>
      </c>
      <c r="D251" s="28" t="s">
        <v>258</v>
      </c>
      <c r="E251" s="33" t="s">
        <v>79</v>
      </c>
      <c r="F251" s="25">
        <v>754.3</v>
      </c>
      <c r="G251" s="39">
        <f>308+300</f>
        <v>608</v>
      </c>
      <c r="H251" s="40">
        <f>F251+G251</f>
        <v>1362.3</v>
      </c>
    </row>
    <row r="252" spans="1:8" x14ac:dyDescent="0.2">
      <c r="A252" s="3" t="s">
        <v>87</v>
      </c>
      <c r="B252" s="10">
        <v>11</v>
      </c>
      <c r="C252" s="10">
        <v>1</v>
      </c>
      <c r="D252" s="28" t="s">
        <v>259</v>
      </c>
      <c r="E252" s="33" t="s">
        <v>88</v>
      </c>
      <c r="F252" s="25">
        <f>F253</f>
        <v>13.5</v>
      </c>
      <c r="G252" s="25">
        <f t="shared" ref="G252:H252" si="95">G253</f>
        <v>0</v>
      </c>
      <c r="H252" s="25">
        <f t="shared" si="95"/>
        <v>13.5</v>
      </c>
    </row>
    <row r="253" spans="1:8" x14ac:dyDescent="0.2">
      <c r="A253" s="3" t="s">
        <v>89</v>
      </c>
      <c r="B253" s="10">
        <v>11</v>
      </c>
      <c r="C253" s="10">
        <v>1</v>
      </c>
      <c r="D253" s="28" t="s">
        <v>235</v>
      </c>
      <c r="E253" s="33" t="s">
        <v>90</v>
      </c>
      <c r="F253" s="25">
        <f>13500/1000</f>
        <v>13.5</v>
      </c>
      <c r="G253" s="39"/>
      <c r="H253" s="40">
        <f>F253+G253</f>
        <v>13.5</v>
      </c>
    </row>
    <row r="254" spans="1:8" ht="12" thickBot="1" x14ac:dyDescent="0.25">
      <c r="A254" s="74"/>
      <c r="B254" s="75"/>
      <c r="C254" s="75"/>
      <c r="D254" s="76"/>
      <c r="E254" s="77"/>
      <c r="F254" s="37">
        <f>F7+F115+F122+F153+F161+F219+F242</f>
        <v>26885.200000000004</v>
      </c>
      <c r="G254" s="25">
        <f>G7+G115+G122+G153+G161+G219+G242</f>
        <v>2529.0481</v>
      </c>
      <c r="H254" s="25">
        <f>H7+H115+H122+H153+H161+H219+H242</f>
        <v>29414.248100000004</v>
      </c>
    </row>
    <row r="255" spans="1:8" x14ac:dyDescent="0.2">
      <c r="F255" s="78"/>
    </row>
    <row r="256" spans="1:8" x14ac:dyDescent="0.2">
      <c r="F256" s="70"/>
    </row>
    <row r="258" spans="6:6" x14ac:dyDescent="0.2">
      <c r="F258" s="70"/>
    </row>
  </sheetData>
  <mergeCells count="3">
    <mergeCell ref="A3:F3"/>
    <mergeCell ref="G1:H1"/>
    <mergeCell ref="G2:H2"/>
  </mergeCells>
  <pageMargins left="0" right="0" top="0" bottom="0" header="0" footer="0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226"/>
  <sheetViews>
    <sheetView zoomScaleNormal="100" workbookViewId="0">
      <selection activeCell="E1" sqref="E1:F1"/>
    </sheetView>
  </sheetViews>
  <sheetFormatPr defaultRowHeight="11.25" x14ac:dyDescent="0.2"/>
  <cols>
    <col min="1" max="1" width="55.140625" style="66" customWidth="1"/>
    <col min="2" max="2" width="18.42578125" style="65" customWidth="1"/>
    <col min="3" max="3" width="7.140625" style="67" customWidth="1"/>
    <col min="4" max="4" width="16.28515625" style="65" customWidth="1"/>
    <col min="5" max="5" width="14.7109375" style="67" customWidth="1"/>
    <col min="6" max="6" width="12.140625" style="67" customWidth="1"/>
    <col min="7" max="16384" width="9.140625" style="67"/>
  </cols>
  <sheetData>
    <row r="1" spans="1:6" ht="60" customHeight="1" x14ac:dyDescent="0.2">
      <c r="E1" s="124" t="s">
        <v>286</v>
      </c>
      <c r="F1" s="124"/>
    </row>
    <row r="2" spans="1:6" ht="51" customHeight="1" x14ac:dyDescent="0.2">
      <c r="C2" s="123"/>
      <c r="D2" s="123"/>
      <c r="E2" s="123" t="s">
        <v>266</v>
      </c>
      <c r="F2" s="123"/>
    </row>
    <row r="3" spans="1:6" ht="30" customHeight="1" x14ac:dyDescent="0.2">
      <c r="A3" s="122" t="s">
        <v>220</v>
      </c>
      <c r="B3" s="122"/>
      <c r="C3" s="122"/>
      <c r="D3" s="122"/>
    </row>
    <row r="4" spans="1:6" x14ac:dyDescent="0.2">
      <c r="A4" s="122"/>
      <c r="B4" s="122"/>
      <c r="C4" s="122"/>
      <c r="D4" s="122"/>
    </row>
    <row r="5" spans="1:6" x14ac:dyDescent="0.2">
      <c r="E5" s="65"/>
      <c r="F5" s="65" t="s">
        <v>216</v>
      </c>
    </row>
    <row r="6" spans="1:6" ht="67.5" x14ac:dyDescent="0.2">
      <c r="A6" s="103" t="s">
        <v>28</v>
      </c>
      <c r="B6" s="103" t="s">
        <v>31</v>
      </c>
      <c r="C6" s="103" t="s">
        <v>32</v>
      </c>
      <c r="D6" s="59" t="s">
        <v>280</v>
      </c>
      <c r="E6" s="59" t="s">
        <v>278</v>
      </c>
      <c r="F6" s="59" t="s">
        <v>279</v>
      </c>
    </row>
    <row r="7" spans="1:6" ht="22.5" x14ac:dyDescent="0.2">
      <c r="A7" s="4" t="s">
        <v>203</v>
      </c>
      <c r="B7" s="28" t="s">
        <v>219</v>
      </c>
      <c r="C7" s="33"/>
      <c r="D7" s="25">
        <f>D8</f>
        <v>125</v>
      </c>
      <c r="E7" s="25">
        <f t="shared" ref="E7:F8" si="0">E8</f>
        <v>0</v>
      </c>
      <c r="F7" s="25">
        <f t="shared" si="0"/>
        <v>125</v>
      </c>
    </row>
    <row r="8" spans="1:6" x14ac:dyDescent="0.2">
      <c r="A8" s="4" t="s">
        <v>162</v>
      </c>
      <c r="B8" s="28" t="s">
        <v>221</v>
      </c>
      <c r="C8" s="33"/>
      <c r="D8" s="25">
        <f>D9</f>
        <v>125</v>
      </c>
      <c r="E8" s="25">
        <f t="shared" si="0"/>
        <v>0</v>
      </c>
      <c r="F8" s="25">
        <f t="shared" si="0"/>
        <v>125</v>
      </c>
    </row>
    <row r="9" spans="1:6" ht="22.5" x14ac:dyDescent="0.2">
      <c r="A9" s="4" t="s">
        <v>163</v>
      </c>
      <c r="B9" s="28" t="s">
        <v>222</v>
      </c>
      <c r="C9" s="33"/>
      <c r="D9" s="25">
        <f>D10+D13</f>
        <v>125</v>
      </c>
      <c r="E9" s="25">
        <f t="shared" ref="E9:F9" si="1">E10+E13</f>
        <v>0</v>
      </c>
      <c r="F9" s="25">
        <f t="shared" si="1"/>
        <v>125</v>
      </c>
    </row>
    <row r="10" spans="1:6" ht="33.75" x14ac:dyDescent="0.2">
      <c r="A10" s="5" t="s">
        <v>176</v>
      </c>
      <c r="B10" s="28" t="s">
        <v>223</v>
      </c>
      <c r="C10" s="33"/>
      <c r="D10" s="25">
        <f>D11</f>
        <v>100</v>
      </c>
      <c r="E10" s="25">
        <f t="shared" ref="E10:F11" si="2">E11</f>
        <v>0</v>
      </c>
      <c r="F10" s="25">
        <f t="shared" si="2"/>
        <v>100</v>
      </c>
    </row>
    <row r="11" spans="1:6" ht="45" x14ac:dyDescent="0.2">
      <c r="A11" s="3" t="s">
        <v>80</v>
      </c>
      <c r="B11" s="28" t="s">
        <v>223</v>
      </c>
      <c r="C11" s="33">
        <v>100</v>
      </c>
      <c r="D11" s="25">
        <f>D12</f>
        <v>100</v>
      </c>
      <c r="E11" s="25">
        <f t="shared" si="2"/>
        <v>0</v>
      </c>
      <c r="F11" s="25">
        <f t="shared" si="2"/>
        <v>100</v>
      </c>
    </row>
    <row r="12" spans="1:6" x14ac:dyDescent="0.2">
      <c r="A12" s="3" t="s">
        <v>82</v>
      </c>
      <c r="B12" s="28" t="s">
        <v>223</v>
      </c>
      <c r="C12" s="33">
        <v>110</v>
      </c>
      <c r="D12" s="25">
        <v>100</v>
      </c>
      <c r="E12" s="40"/>
      <c r="F12" s="40">
        <f>D12+E12</f>
        <v>100</v>
      </c>
    </row>
    <row r="13" spans="1:6" ht="22.5" x14ac:dyDescent="0.2">
      <c r="A13" s="3" t="s">
        <v>218</v>
      </c>
      <c r="B13" s="28" t="s">
        <v>212</v>
      </c>
      <c r="C13" s="33"/>
      <c r="D13" s="25">
        <f>D14</f>
        <v>25</v>
      </c>
      <c r="E13" s="25">
        <f t="shared" ref="E13:F14" si="3">E14</f>
        <v>0</v>
      </c>
      <c r="F13" s="25">
        <f t="shared" si="3"/>
        <v>25</v>
      </c>
    </row>
    <row r="14" spans="1:6" ht="45" x14ac:dyDescent="0.2">
      <c r="A14" s="3" t="s">
        <v>80</v>
      </c>
      <c r="B14" s="28" t="s">
        <v>212</v>
      </c>
      <c r="C14" s="33">
        <v>100</v>
      </c>
      <c r="D14" s="25">
        <f>D15</f>
        <v>25</v>
      </c>
      <c r="E14" s="25">
        <f t="shared" si="3"/>
        <v>0</v>
      </c>
      <c r="F14" s="25">
        <f t="shared" si="3"/>
        <v>25</v>
      </c>
    </row>
    <row r="15" spans="1:6" x14ac:dyDescent="0.2">
      <c r="A15" s="3" t="s">
        <v>82</v>
      </c>
      <c r="B15" s="9" t="s">
        <v>212</v>
      </c>
      <c r="C15" s="33">
        <v>110</v>
      </c>
      <c r="D15" s="25">
        <v>25</v>
      </c>
      <c r="E15" s="40"/>
      <c r="F15" s="40">
        <f>D15+E15</f>
        <v>25</v>
      </c>
    </row>
    <row r="16" spans="1:6" ht="22.5" x14ac:dyDescent="0.2">
      <c r="A16" s="8" t="s">
        <v>122</v>
      </c>
      <c r="B16" s="28" t="s">
        <v>224</v>
      </c>
      <c r="C16" s="33" t="s">
        <v>76</v>
      </c>
      <c r="D16" s="25">
        <f>D17+D30</f>
        <v>1989.2</v>
      </c>
      <c r="E16" s="25">
        <f t="shared" ref="E16:F16" si="4">E17+E30</f>
        <v>25.5</v>
      </c>
      <c r="F16" s="25">
        <f t="shared" si="4"/>
        <v>2014.7</v>
      </c>
    </row>
    <row r="17" spans="1:6" ht="33.75" x14ac:dyDescent="0.2">
      <c r="A17" s="8" t="s">
        <v>151</v>
      </c>
      <c r="B17" s="28" t="s">
        <v>225</v>
      </c>
      <c r="C17" s="33" t="s">
        <v>76</v>
      </c>
      <c r="D17" s="25">
        <f>D18</f>
        <v>1671.7</v>
      </c>
      <c r="E17" s="25">
        <f t="shared" ref="E17:F17" si="5">E18</f>
        <v>22.5</v>
      </c>
      <c r="F17" s="25">
        <f t="shared" si="5"/>
        <v>1694.2</v>
      </c>
    </row>
    <row r="18" spans="1:6" x14ac:dyDescent="0.2">
      <c r="A18" s="8" t="s">
        <v>152</v>
      </c>
      <c r="B18" s="28" t="s">
        <v>226</v>
      </c>
      <c r="C18" s="33"/>
      <c r="D18" s="25">
        <f>D19+D24+D27</f>
        <v>1671.7</v>
      </c>
      <c r="E18" s="25">
        <f t="shared" ref="E18:F18" si="6">E19+E24+E27</f>
        <v>22.5</v>
      </c>
      <c r="F18" s="25">
        <f t="shared" si="6"/>
        <v>1694.2</v>
      </c>
    </row>
    <row r="19" spans="1:6" ht="22.5" x14ac:dyDescent="0.2">
      <c r="A19" s="8" t="s">
        <v>131</v>
      </c>
      <c r="B19" s="28" t="s">
        <v>227</v>
      </c>
      <c r="C19" s="33" t="s">
        <v>76</v>
      </c>
      <c r="D19" s="25">
        <f>D20+D22</f>
        <v>1482</v>
      </c>
      <c r="E19" s="25">
        <f t="shared" ref="E19:F19" si="7">E20+E22</f>
        <v>22.5</v>
      </c>
      <c r="F19" s="25">
        <f t="shared" si="7"/>
        <v>1504.5</v>
      </c>
    </row>
    <row r="20" spans="1:6" ht="45" x14ac:dyDescent="0.2">
      <c r="A20" s="3" t="s">
        <v>80</v>
      </c>
      <c r="B20" s="28" t="s">
        <v>227</v>
      </c>
      <c r="C20" s="33" t="s">
        <v>81</v>
      </c>
      <c r="D20" s="25">
        <f>D21</f>
        <v>1288.7</v>
      </c>
      <c r="E20" s="25">
        <f t="shared" ref="E20:F20" si="8">E21</f>
        <v>0</v>
      </c>
      <c r="F20" s="25">
        <f t="shared" si="8"/>
        <v>1288.7</v>
      </c>
    </row>
    <row r="21" spans="1:6" x14ac:dyDescent="0.2">
      <c r="A21" s="3" t="s">
        <v>82</v>
      </c>
      <c r="B21" s="28" t="s">
        <v>227</v>
      </c>
      <c r="C21" s="33" t="s">
        <v>83</v>
      </c>
      <c r="D21" s="25">
        <v>1288.7</v>
      </c>
      <c r="E21" s="40"/>
      <c r="F21" s="40">
        <f>D21+E21</f>
        <v>1288.7</v>
      </c>
    </row>
    <row r="22" spans="1:6" ht="22.5" x14ac:dyDescent="0.2">
      <c r="A22" s="3" t="s">
        <v>214</v>
      </c>
      <c r="B22" s="28" t="s">
        <v>227</v>
      </c>
      <c r="C22" s="33" t="s">
        <v>77</v>
      </c>
      <c r="D22" s="25">
        <f>D23</f>
        <v>193.3</v>
      </c>
      <c r="E22" s="25">
        <f t="shared" ref="E22:F22" si="9">E23</f>
        <v>22.5</v>
      </c>
      <c r="F22" s="25">
        <f t="shared" si="9"/>
        <v>215.8</v>
      </c>
    </row>
    <row r="23" spans="1:6" ht="22.5" x14ac:dyDescent="0.2">
      <c r="A23" s="3" t="s">
        <v>78</v>
      </c>
      <c r="B23" s="28" t="s">
        <v>227</v>
      </c>
      <c r="C23" s="33" t="s">
        <v>79</v>
      </c>
      <c r="D23" s="25">
        <v>193.3</v>
      </c>
      <c r="E23" s="40">
        <v>22.5</v>
      </c>
      <c r="F23" s="40">
        <f>D23+E23</f>
        <v>215.8</v>
      </c>
    </row>
    <row r="24" spans="1:6" ht="33.75" x14ac:dyDescent="0.2">
      <c r="A24" s="8" t="s">
        <v>153</v>
      </c>
      <c r="B24" s="28" t="s">
        <v>228</v>
      </c>
      <c r="C24" s="33"/>
      <c r="D24" s="25">
        <f>D25</f>
        <v>180.2</v>
      </c>
      <c r="E24" s="25">
        <f t="shared" ref="E24:F25" si="10">E25</f>
        <v>0</v>
      </c>
      <c r="F24" s="25">
        <f t="shared" si="10"/>
        <v>180.2</v>
      </c>
    </row>
    <row r="25" spans="1:6" ht="22.5" x14ac:dyDescent="0.2">
      <c r="A25" s="3" t="s">
        <v>214</v>
      </c>
      <c r="B25" s="28">
        <v>310182070</v>
      </c>
      <c r="C25" s="33" t="s">
        <v>77</v>
      </c>
      <c r="D25" s="25">
        <f>D26</f>
        <v>180.2</v>
      </c>
      <c r="E25" s="25">
        <f t="shared" si="10"/>
        <v>0</v>
      </c>
      <c r="F25" s="25">
        <f t="shared" si="10"/>
        <v>180.2</v>
      </c>
    </row>
    <row r="26" spans="1:6" ht="22.5" x14ac:dyDescent="0.2">
      <c r="A26" s="3" t="s">
        <v>78</v>
      </c>
      <c r="B26" s="28">
        <v>310182070</v>
      </c>
      <c r="C26" s="33" t="s">
        <v>79</v>
      </c>
      <c r="D26" s="25">
        <v>180.2</v>
      </c>
      <c r="E26" s="40"/>
      <c r="F26" s="40">
        <f>D26+E26</f>
        <v>180.2</v>
      </c>
    </row>
    <row r="27" spans="1:6" ht="22.5" x14ac:dyDescent="0.2">
      <c r="A27" s="8" t="s">
        <v>218</v>
      </c>
      <c r="B27" s="9" t="s">
        <v>213</v>
      </c>
      <c r="C27" s="33" t="s">
        <v>76</v>
      </c>
      <c r="D27" s="25">
        <f>D28</f>
        <v>9.5</v>
      </c>
      <c r="E27" s="25">
        <f t="shared" ref="E27:F28" si="11">E28</f>
        <v>0</v>
      </c>
      <c r="F27" s="25">
        <f t="shared" si="11"/>
        <v>9.5</v>
      </c>
    </row>
    <row r="28" spans="1:6" ht="22.5" x14ac:dyDescent="0.2">
      <c r="A28" s="3" t="s">
        <v>214</v>
      </c>
      <c r="B28" s="9" t="s">
        <v>213</v>
      </c>
      <c r="C28" s="33" t="s">
        <v>77</v>
      </c>
      <c r="D28" s="25">
        <f>D29</f>
        <v>9.5</v>
      </c>
      <c r="E28" s="25">
        <f t="shared" si="11"/>
        <v>0</v>
      </c>
      <c r="F28" s="25">
        <f t="shared" si="11"/>
        <v>9.5</v>
      </c>
    </row>
    <row r="29" spans="1:6" ht="22.5" x14ac:dyDescent="0.2">
      <c r="A29" s="3" t="s">
        <v>78</v>
      </c>
      <c r="B29" s="9" t="s">
        <v>213</v>
      </c>
      <c r="C29" s="33" t="s">
        <v>79</v>
      </c>
      <c r="D29" s="25">
        <v>9.5</v>
      </c>
      <c r="E29" s="40"/>
      <c r="F29" s="40">
        <f>D29+E29</f>
        <v>9.5</v>
      </c>
    </row>
    <row r="30" spans="1:6" x14ac:dyDescent="0.2">
      <c r="A30" s="8" t="s">
        <v>154</v>
      </c>
      <c r="B30" s="28" t="s">
        <v>229</v>
      </c>
      <c r="C30" s="33" t="s">
        <v>76</v>
      </c>
      <c r="D30" s="25">
        <f>D31</f>
        <v>317.5</v>
      </c>
      <c r="E30" s="25">
        <f t="shared" ref="E30:F31" si="12">E31</f>
        <v>3</v>
      </c>
      <c r="F30" s="25">
        <f t="shared" si="12"/>
        <v>320.5</v>
      </c>
    </row>
    <row r="31" spans="1:6" ht="22.5" x14ac:dyDescent="0.2">
      <c r="A31" s="8" t="s">
        <v>155</v>
      </c>
      <c r="B31" s="28" t="s">
        <v>231</v>
      </c>
      <c r="C31" s="33" t="s">
        <v>76</v>
      </c>
      <c r="D31" s="25">
        <f>D32</f>
        <v>317.5</v>
      </c>
      <c r="E31" s="25">
        <f t="shared" si="12"/>
        <v>3</v>
      </c>
      <c r="F31" s="25">
        <f t="shared" si="12"/>
        <v>320.5</v>
      </c>
    </row>
    <row r="32" spans="1:6" ht="22.5" x14ac:dyDescent="0.2">
      <c r="A32" s="8" t="s">
        <v>131</v>
      </c>
      <c r="B32" s="28" t="s">
        <v>230</v>
      </c>
      <c r="C32" s="33"/>
      <c r="D32" s="25">
        <f>D33+D35</f>
        <v>317.5</v>
      </c>
      <c r="E32" s="25">
        <f t="shared" ref="E32:F32" si="13">E33+E35</f>
        <v>3</v>
      </c>
      <c r="F32" s="25">
        <f t="shared" si="13"/>
        <v>320.5</v>
      </c>
    </row>
    <row r="33" spans="1:6" ht="45" x14ac:dyDescent="0.2">
      <c r="A33" s="3" t="s">
        <v>80</v>
      </c>
      <c r="B33" s="28" t="s">
        <v>230</v>
      </c>
      <c r="C33" s="33" t="s">
        <v>81</v>
      </c>
      <c r="D33" s="25">
        <f>D34</f>
        <v>227.5</v>
      </c>
      <c r="E33" s="25">
        <f t="shared" ref="E33:F33" si="14">E34</f>
        <v>0</v>
      </c>
      <c r="F33" s="25">
        <f t="shared" si="14"/>
        <v>227.5</v>
      </c>
    </row>
    <row r="34" spans="1:6" x14ac:dyDescent="0.2">
      <c r="A34" s="3" t="s">
        <v>82</v>
      </c>
      <c r="B34" s="28" t="s">
        <v>230</v>
      </c>
      <c r="C34" s="33" t="s">
        <v>83</v>
      </c>
      <c r="D34" s="25">
        <v>227.5</v>
      </c>
      <c r="E34" s="40"/>
      <c r="F34" s="40">
        <f>D34+E34</f>
        <v>227.5</v>
      </c>
    </row>
    <row r="35" spans="1:6" ht="22.5" x14ac:dyDescent="0.2">
      <c r="A35" s="3" t="s">
        <v>214</v>
      </c>
      <c r="B35" s="28" t="s">
        <v>230</v>
      </c>
      <c r="C35" s="33" t="s">
        <v>77</v>
      </c>
      <c r="D35" s="25">
        <f>D36</f>
        <v>90</v>
      </c>
      <c r="E35" s="25">
        <f t="shared" ref="E35:F35" si="15">E36</f>
        <v>3</v>
      </c>
      <c r="F35" s="25">
        <f t="shared" si="15"/>
        <v>93</v>
      </c>
    </row>
    <row r="36" spans="1:6" ht="22.5" x14ac:dyDescent="0.2">
      <c r="A36" s="3" t="s">
        <v>78</v>
      </c>
      <c r="B36" s="28" t="s">
        <v>230</v>
      </c>
      <c r="C36" s="33" t="s">
        <v>79</v>
      </c>
      <c r="D36" s="25">
        <v>90</v>
      </c>
      <c r="E36" s="40">
        <v>3</v>
      </c>
      <c r="F36" s="40">
        <f>D36+E36</f>
        <v>93</v>
      </c>
    </row>
    <row r="37" spans="1:6" ht="33.75" x14ac:dyDescent="0.2">
      <c r="A37" s="8" t="s">
        <v>123</v>
      </c>
      <c r="B37" s="28" t="s">
        <v>232</v>
      </c>
      <c r="C37" s="33" t="s">
        <v>76</v>
      </c>
      <c r="D37" s="25">
        <f>D38</f>
        <v>4849.6000000000004</v>
      </c>
      <c r="E37" s="25">
        <f t="shared" ref="E37:F39" si="16">E38</f>
        <v>608</v>
      </c>
      <c r="F37" s="25">
        <f t="shared" si="16"/>
        <v>5457.6</v>
      </c>
    </row>
    <row r="38" spans="1:6" x14ac:dyDescent="0.2">
      <c r="A38" s="8" t="s">
        <v>84</v>
      </c>
      <c r="B38" s="28" t="s">
        <v>233</v>
      </c>
      <c r="C38" s="33" t="s">
        <v>76</v>
      </c>
      <c r="D38" s="25">
        <f>D39</f>
        <v>4849.6000000000004</v>
      </c>
      <c r="E38" s="25">
        <f t="shared" si="16"/>
        <v>608</v>
      </c>
      <c r="F38" s="25">
        <f t="shared" si="16"/>
        <v>5457.6</v>
      </c>
    </row>
    <row r="39" spans="1:6" ht="22.5" x14ac:dyDescent="0.2">
      <c r="A39" s="8" t="s">
        <v>157</v>
      </c>
      <c r="B39" s="28" t="s">
        <v>234</v>
      </c>
      <c r="C39" s="33"/>
      <c r="D39" s="25">
        <f>D40</f>
        <v>4849.6000000000004</v>
      </c>
      <c r="E39" s="25">
        <f t="shared" si="16"/>
        <v>608</v>
      </c>
      <c r="F39" s="25">
        <f t="shared" si="16"/>
        <v>5457.6</v>
      </c>
    </row>
    <row r="40" spans="1:6" ht="22.5" x14ac:dyDescent="0.2">
      <c r="A40" s="8" t="s">
        <v>131</v>
      </c>
      <c r="B40" s="28" t="s">
        <v>235</v>
      </c>
      <c r="C40" s="33" t="s">
        <v>76</v>
      </c>
      <c r="D40" s="25">
        <f>D41+D43+D45</f>
        <v>4849.6000000000004</v>
      </c>
      <c r="E40" s="25">
        <f t="shared" ref="E40:F40" si="17">E41+E43+E45</f>
        <v>608</v>
      </c>
      <c r="F40" s="25">
        <f t="shared" si="17"/>
        <v>5457.6</v>
      </c>
    </row>
    <row r="41" spans="1:6" ht="45" x14ac:dyDescent="0.2">
      <c r="A41" s="3" t="s">
        <v>80</v>
      </c>
      <c r="B41" s="28" t="s">
        <v>235</v>
      </c>
      <c r="C41" s="33" t="s">
        <v>81</v>
      </c>
      <c r="D41" s="25">
        <f>D42</f>
        <v>4081.8</v>
      </c>
      <c r="E41" s="25">
        <f t="shared" ref="E41:F41" si="18">E42</f>
        <v>0</v>
      </c>
      <c r="F41" s="25">
        <f t="shared" si="18"/>
        <v>4081.8</v>
      </c>
    </row>
    <row r="42" spans="1:6" x14ac:dyDescent="0.2">
      <c r="A42" s="3" t="s">
        <v>82</v>
      </c>
      <c r="B42" s="28" t="s">
        <v>235</v>
      </c>
      <c r="C42" s="33" t="s">
        <v>83</v>
      </c>
      <c r="D42" s="25">
        <v>4081.8</v>
      </c>
      <c r="E42" s="40"/>
      <c r="F42" s="40">
        <f>D42+E42</f>
        <v>4081.8</v>
      </c>
    </row>
    <row r="43" spans="1:6" ht="22.5" x14ac:dyDescent="0.2">
      <c r="A43" s="3" t="s">
        <v>214</v>
      </c>
      <c r="B43" s="28" t="s">
        <v>235</v>
      </c>
      <c r="C43" s="33" t="s">
        <v>77</v>
      </c>
      <c r="D43" s="25">
        <f>D44</f>
        <v>754.3</v>
      </c>
      <c r="E43" s="25">
        <f t="shared" ref="E43:F43" si="19">E44</f>
        <v>608</v>
      </c>
      <c r="F43" s="25">
        <f t="shared" si="19"/>
        <v>1362.3</v>
      </c>
    </row>
    <row r="44" spans="1:6" ht="22.5" x14ac:dyDescent="0.2">
      <c r="A44" s="3" t="s">
        <v>78</v>
      </c>
      <c r="B44" s="28" t="s">
        <v>235</v>
      </c>
      <c r="C44" s="33" t="s">
        <v>79</v>
      </c>
      <c r="D44" s="25">
        <v>754.3</v>
      </c>
      <c r="E44" s="40">
        <v>608</v>
      </c>
      <c r="F44" s="40">
        <f>D44+E44</f>
        <v>1362.3</v>
      </c>
    </row>
    <row r="45" spans="1:6" x14ac:dyDescent="0.2">
      <c r="A45" s="3" t="s">
        <v>87</v>
      </c>
      <c r="B45" s="28" t="s">
        <v>235</v>
      </c>
      <c r="C45" s="33" t="s">
        <v>88</v>
      </c>
      <c r="D45" s="25">
        <f>D46</f>
        <v>13.5</v>
      </c>
      <c r="E45" s="25">
        <f t="shared" ref="E45:F45" si="20">E46</f>
        <v>0</v>
      </c>
      <c r="F45" s="25">
        <f t="shared" si="20"/>
        <v>13.5</v>
      </c>
    </row>
    <row r="46" spans="1:6" x14ac:dyDescent="0.2">
      <c r="A46" s="3" t="s">
        <v>89</v>
      </c>
      <c r="B46" s="28" t="s">
        <v>235</v>
      </c>
      <c r="C46" s="33" t="s">
        <v>90</v>
      </c>
      <c r="D46" s="25">
        <f>13500/1000</f>
        <v>13.5</v>
      </c>
      <c r="E46" s="40"/>
      <c r="F46" s="40">
        <f>D46+E46</f>
        <v>13.5</v>
      </c>
    </row>
    <row r="47" spans="1:6" ht="33.75" x14ac:dyDescent="0.2">
      <c r="A47" s="8" t="s">
        <v>121</v>
      </c>
      <c r="B47" s="28" t="s">
        <v>236</v>
      </c>
      <c r="C47" s="33" t="s">
        <v>76</v>
      </c>
      <c r="D47" s="25">
        <f>D48+D56+D64+D69</f>
        <v>4220</v>
      </c>
      <c r="E47" s="25">
        <f t="shared" ref="E47:F47" si="21">E48+E56+E64+E69</f>
        <v>463</v>
      </c>
      <c r="F47" s="25">
        <f t="shared" si="21"/>
        <v>4683</v>
      </c>
    </row>
    <row r="48" spans="1:6" ht="22.5" x14ac:dyDescent="0.2">
      <c r="A48" s="8" t="s">
        <v>91</v>
      </c>
      <c r="B48" s="28" t="s">
        <v>237</v>
      </c>
      <c r="C48" s="33" t="s">
        <v>76</v>
      </c>
      <c r="D48" s="25">
        <f>D49</f>
        <v>3684.2</v>
      </c>
      <c r="E48" s="25">
        <f t="shared" ref="E48:F48" si="22">E49</f>
        <v>0</v>
      </c>
      <c r="F48" s="25">
        <f t="shared" si="22"/>
        <v>3684.2</v>
      </c>
    </row>
    <row r="49" spans="1:6" ht="22.5" x14ac:dyDescent="0.2">
      <c r="A49" s="8" t="s">
        <v>146</v>
      </c>
      <c r="B49" s="28" t="s">
        <v>238</v>
      </c>
      <c r="C49" s="33" t="s">
        <v>76</v>
      </c>
      <c r="D49" s="25">
        <f>D50+D53</f>
        <v>3684.2</v>
      </c>
      <c r="E49" s="25">
        <f t="shared" ref="E49:F49" si="23">E50+E53</f>
        <v>0</v>
      </c>
      <c r="F49" s="25">
        <f t="shared" si="23"/>
        <v>3684.2</v>
      </c>
    </row>
    <row r="50" spans="1:6" ht="45" x14ac:dyDescent="0.2">
      <c r="A50" s="8" t="s">
        <v>171</v>
      </c>
      <c r="B50" s="28" t="s">
        <v>239</v>
      </c>
      <c r="C50" s="33"/>
      <c r="D50" s="25">
        <f>D51</f>
        <v>3500</v>
      </c>
      <c r="E50" s="25">
        <f t="shared" ref="E50:F51" si="24">E51</f>
        <v>0</v>
      </c>
      <c r="F50" s="25">
        <f t="shared" si="24"/>
        <v>3500</v>
      </c>
    </row>
    <row r="51" spans="1:6" ht="22.5" x14ac:dyDescent="0.2">
      <c r="A51" s="3" t="s">
        <v>214</v>
      </c>
      <c r="B51" s="28" t="s">
        <v>239</v>
      </c>
      <c r="C51" s="33" t="s">
        <v>77</v>
      </c>
      <c r="D51" s="25">
        <f>D52</f>
        <v>3500</v>
      </c>
      <c r="E51" s="25">
        <f t="shared" si="24"/>
        <v>0</v>
      </c>
      <c r="F51" s="25">
        <f t="shared" si="24"/>
        <v>3500</v>
      </c>
    </row>
    <row r="52" spans="1:6" ht="22.5" x14ac:dyDescent="0.2">
      <c r="A52" s="3" t="s">
        <v>78</v>
      </c>
      <c r="B52" s="28" t="s">
        <v>239</v>
      </c>
      <c r="C52" s="33" t="s">
        <v>79</v>
      </c>
      <c r="D52" s="25">
        <v>3500</v>
      </c>
      <c r="E52" s="40"/>
      <c r="F52" s="40">
        <f>D52+E52</f>
        <v>3500</v>
      </c>
    </row>
    <row r="53" spans="1:6" ht="22.5" x14ac:dyDescent="0.2">
      <c r="A53" s="3" t="s">
        <v>218</v>
      </c>
      <c r="B53" s="28" t="s">
        <v>240</v>
      </c>
      <c r="C53" s="33"/>
      <c r="D53" s="25">
        <f>D54</f>
        <v>184.2</v>
      </c>
      <c r="E53" s="25">
        <f t="shared" ref="E53:F54" si="25">E54</f>
        <v>0</v>
      </c>
      <c r="F53" s="25">
        <f t="shared" si="25"/>
        <v>184.2</v>
      </c>
    </row>
    <row r="54" spans="1:6" ht="22.5" x14ac:dyDescent="0.2">
      <c r="A54" s="3" t="s">
        <v>214</v>
      </c>
      <c r="B54" s="28" t="s">
        <v>211</v>
      </c>
      <c r="C54" s="33">
        <v>200</v>
      </c>
      <c r="D54" s="25">
        <f>D55</f>
        <v>184.2</v>
      </c>
      <c r="E54" s="25">
        <f t="shared" si="25"/>
        <v>0</v>
      </c>
      <c r="F54" s="25">
        <f t="shared" si="25"/>
        <v>184.2</v>
      </c>
    </row>
    <row r="55" spans="1:6" ht="22.5" x14ac:dyDescent="0.2">
      <c r="A55" s="3" t="s">
        <v>78</v>
      </c>
      <c r="B55" s="28" t="s">
        <v>211</v>
      </c>
      <c r="C55" s="33">
        <v>240</v>
      </c>
      <c r="D55" s="25">
        <v>184.2</v>
      </c>
      <c r="E55" s="40"/>
      <c r="F55" s="40">
        <f>D55+E55</f>
        <v>184.2</v>
      </c>
    </row>
    <row r="56" spans="1:6" ht="22.5" x14ac:dyDescent="0.2">
      <c r="A56" s="8" t="s">
        <v>92</v>
      </c>
      <c r="B56" s="28" t="s">
        <v>241</v>
      </c>
      <c r="C56" s="33" t="s">
        <v>76</v>
      </c>
      <c r="D56" s="25">
        <f>D57</f>
        <v>481</v>
      </c>
      <c r="E56" s="25">
        <f t="shared" ref="E56:F56" si="26">E57</f>
        <v>463</v>
      </c>
      <c r="F56" s="25">
        <f t="shared" si="26"/>
        <v>944</v>
      </c>
    </row>
    <row r="57" spans="1:6" ht="22.5" x14ac:dyDescent="0.2">
      <c r="A57" s="8" t="s">
        <v>158</v>
      </c>
      <c r="B57" s="28" t="s">
        <v>242</v>
      </c>
      <c r="C57" s="33"/>
      <c r="D57" s="25">
        <f>D58+D61</f>
        <v>481</v>
      </c>
      <c r="E57" s="25">
        <f t="shared" ref="E57:F57" si="27">E58+E61</f>
        <v>463</v>
      </c>
      <c r="F57" s="25">
        <f t="shared" si="27"/>
        <v>944</v>
      </c>
    </row>
    <row r="58" spans="1:6" ht="22.5" x14ac:dyDescent="0.2">
      <c r="A58" s="8" t="s">
        <v>159</v>
      </c>
      <c r="B58" s="28" t="s">
        <v>243</v>
      </c>
      <c r="C58" s="33"/>
      <c r="D58" s="25">
        <f>D59</f>
        <v>181</v>
      </c>
      <c r="E58" s="25">
        <f t="shared" ref="E58:F59" si="28">E59</f>
        <v>380</v>
      </c>
      <c r="F58" s="25">
        <f t="shared" si="28"/>
        <v>561</v>
      </c>
    </row>
    <row r="59" spans="1:6" ht="22.5" x14ac:dyDescent="0.2">
      <c r="A59" s="8" t="s">
        <v>161</v>
      </c>
      <c r="B59" s="28" t="s">
        <v>243</v>
      </c>
      <c r="C59" s="33">
        <v>600</v>
      </c>
      <c r="D59" s="25">
        <f>D60</f>
        <v>181</v>
      </c>
      <c r="E59" s="25">
        <f t="shared" si="28"/>
        <v>380</v>
      </c>
      <c r="F59" s="25">
        <f t="shared" si="28"/>
        <v>561</v>
      </c>
    </row>
    <row r="60" spans="1:6" ht="22.5" x14ac:dyDescent="0.2">
      <c r="A60" s="8" t="s">
        <v>160</v>
      </c>
      <c r="B60" s="28" t="s">
        <v>243</v>
      </c>
      <c r="C60" s="33">
        <v>630</v>
      </c>
      <c r="D60" s="25">
        <v>181</v>
      </c>
      <c r="E60" s="40">
        <f>380</f>
        <v>380</v>
      </c>
      <c r="F60" s="40">
        <f>D60+E60</f>
        <v>561</v>
      </c>
    </row>
    <row r="61" spans="1:6" ht="22.5" x14ac:dyDescent="0.2">
      <c r="A61" s="8" t="s">
        <v>134</v>
      </c>
      <c r="B61" s="28" t="s">
        <v>244</v>
      </c>
      <c r="C61" s="33"/>
      <c r="D61" s="25">
        <f>D62</f>
        <v>300</v>
      </c>
      <c r="E61" s="25">
        <f t="shared" ref="E61:F62" si="29">E62</f>
        <v>83</v>
      </c>
      <c r="F61" s="25">
        <f t="shared" si="29"/>
        <v>383</v>
      </c>
    </row>
    <row r="62" spans="1:6" ht="22.5" x14ac:dyDescent="0.2">
      <c r="A62" s="3" t="s">
        <v>214</v>
      </c>
      <c r="B62" s="28" t="s">
        <v>244</v>
      </c>
      <c r="C62" s="33" t="s">
        <v>77</v>
      </c>
      <c r="D62" s="25">
        <f>D63</f>
        <v>300</v>
      </c>
      <c r="E62" s="25">
        <f t="shared" si="29"/>
        <v>83</v>
      </c>
      <c r="F62" s="25">
        <f t="shared" si="29"/>
        <v>383</v>
      </c>
    </row>
    <row r="63" spans="1:6" ht="22.5" x14ac:dyDescent="0.2">
      <c r="A63" s="3" t="s">
        <v>78</v>
      </c>
      <c r="B63" s="28" t="s">
        <v>244</v>
      </c>
      <c r="C63" s="33" t="s">
        <v>79</v>
      </c>
      <c r="D63" s="25">
        <v>300</v>
      </c>
      <c r="E63" s="40">
        <f>83</f>
        <v>83</v>
      </c>
      <c r="F63" s="40">
        <f>D63+E63</f>
        <v>383</v>
      </c>
    </row>
    <row r="64" spans="1:6" ht="22.5" x14ac:dyDescent="0.2">
      <c r="A64" s="8" t="s">
        <v>93</v>
      </c>
      <c r="B64" s="28" t="s">
        <v>245</v>
      </c>
      <c r="C64" s="33" t="s">
        <v>76</v>
      </c>
      <c r="D64" s="25">
        <f>D65</f>
        <v>14.8</v>
      </c>
      <c r="E64" s="25">
        <f t="shared" ref="E64:F67" si="30">E65</f>
        <v>0</v>
      </c>
      <c r="F64" s="25">
        <f t="shared" si="30"/>
        <v>14.8</v>
      </c>
    </row>
    <row r="65" spans="1:6" ht="22.5" x14ac:dyDescent="0.2">
      <c r="A65" s="8" t="s">
        <v>172</v>
      </c>
      <c r="B65" s="28" t="s">
        <v>246</v>
      </c>
      <c r="C65" s="33" t="s">
        <v>76</v>
      </c>
      <c r="D65" s="25">
        <f>D66</f>
        <v>14.8</v>
      </c>
      <c r="E65" s="25">
        <f t="shared" si="30"/>
        <v>0</v>
      </c>
      <c r="F65" s="25">
        <f t="shared" si="30"/>
        <v>14.8</v>
      </c>
    </row>
    <row r="66" spans="1:6" ht="22.5" x14ac:dyDescent="0.2">
      <c r="A66" s="8" t="s">
        <v>173</v>
      </c>
      <c r="B66" s="28" t="s">
        <v>247</v>
      </c>
      <c r="C66" s="33"/>
      <c r="D66" s="25">
        <f>D67</f>
        <v>14.8</v>
      </c>
      <c r="E66" s="25">
        <f t="shared" si="30"/>
        <v>0</v>
      </c>
      <c r="F66" s="25">
        <f t="shared" si="30"/>
        <v>14.8</v>
      </c>
    </row>
    <row r="67" spans="1:6" ht="22.5" x14ac:dyDescent="0.2">
      <c r="A67" s="3" t="s">
        <v>214</v>
      </c>
      <c r="B67" s="28" t="s">
        <v>247</v>
      </c>
      <c r="C67" s="33" t="s">
        <v>77</v>
      </c>
      <c r="D67" s="25">
        <f>D68</f>
        <v>14.8</v>
      </c>
      <c r="E67" s="25">
        <f t="shared" si="30"/>
        <v>0</v>
      </c>
      <c r="F67" s="25">
        <f t="shared" si="30"/>
        <v>14.8</v>
      </c>
    </row>
    <row r="68" spans="1:6" ht="22.5" x14ac:dyDescent="0.2">
      <c r="A68" s="3" t="s">
        <v>78</v>
      </c>
      <c r="B68" s="28" t="s">
        <v>247</v>
      </c>
      <c r="C68" s="33" t="s">
        <v>79</v>
      </c>
      <c r="D68" s="25">
        <v>14.8</v>
      </c>
      <c r="E68" s="40"/>
      <c r="F68" s="40">
        <f>D68+E68</f>
        <v>14.8</v>
      </c>
    </row>
    <row r="69" spans="1:6" x14ac:dyDescent="0.2">
      <c r="A69" s="8" t="s">
        <v>147</v>
      </c>
      <c r="B69" s="28" t="s">
        <v>248</v>
      </c>
      <c r="C69" s="33" t="s">
        <v>76</v>
      </c>
      <c r="D69" s="25">
        <f>D70</f>
        <v>40</v>
      </c>
      <c r="E69" s="25">
        <f t="shared" ref="E69:F72" si="31">E70</f>
        <v>0</v>
      </c>
      <c r="F69" s="25">
        <f t="shared" si="31"/>
        <v>40</v>
      </c>
    </row>
    <row r="70" spans="1:6" ht="22.5" x14ac:dyDescent="0.2">
      <c r="A70" s="8" t="s">
        <v>174</v>
      </c>
      <c r="B70" s="28" t="s">
        <v>249</v>
      </c>
      <c r="C70" s="33" t="s">
        <v>76</v>
      </c>
      <c r="D70" s="25">
        <f>D71</f>
        <v>40</v>
      </c>
      <c r="E70" s="25">
        <f t="shared" si="31"/>
        <v>0</v>
      </c>
      <c r="F70" s="25">
        <f t="shared" si="31"/>
        <v>40</v>
      </c>
    </row>
    <row r="71" spans="1:6" ht="22.5" x14ac:dyDescent="0.2">
      <c r="A71" s="8" t="s">
        <v>134</v>
      </c>
      <c r="B71" s="28" t="s">
        <v>250</v>
      </c>
      <c r="C71" s="33"/>
      <c r="D71" s="25">
        <f>D72</f>
        <v>40</v>
      </c>
      <c r="E71" s="25">
        <f t="shared" si="31"/>
        <v>0</v>
      </c>
      <c r="F71" s="25">
        <f t="shared" si="31"/>
        <v>40</v>
      </c>
    </row>
    <row r="72" spans="1:6" ht="22.5" x14ac:dyDescent="0.2">
      <c r="A72" s="3" t="s">
        <v>214</v>
      </c>
      <c r="B72" s="28" t="s">
        <v>250</v>
      </c>
      <c r="C72" s="33" t="s">
        <v>77</v>
      </c>
      <c r="D72" s="25">
        <f>D73</f>
        <v>40</v>
      </c>
      <c r="E72" s="25">
        <f t="shared" si="31"/>
        <v>0</v>
      </c>
      <c r="F72" s="25">
        <f t="shared" si="31"/>
        <v>40</v>
      </c>
    </row>
    <row r="73" spans="1:6" ht="22.5" x14ac:dyDescent="0.2">
      <c r="A73" s="3" t="s">
        <v>78</v>
      </c>
      <c r="B73" s="28" t="s">
        <v>250</v>
      </c>
      <c r="C73" s="33" t="s">
        <v>79</v>
      </c>
      <c r="D73" s="25">
        <v>40</v>
      </c>
      <c r="E73" s="40"/>
      <c r="F73" s="40">
        <f>D73+E73</f>
        <v>40</v>
      </c>
    </row>
    <row r="74" spans="1:6" ht="33.75" x14ac:dyDescent="0.2">
      <c r="A74" s="3" t="s">
        <v>117</v>
      </c>
      <c r="B74" s="9">
        <v>1000000000</v>
      </c>
      <c r="C74" s="33"/>
      <c r="D74" s="25">
        <f>D75+D88+D93</f>
        <v>76.8</v>
      </c>
      <c r="E74" s="25">
        <f t="shared" ref="E74:F74" si="32">E75+E88+E93</f>
        <v>0</v>
      </c>
      <c r="F74" s="25">
        <f t="shared" si="32"/>
        <v>76.8</v>
      </c>
    </row>
    <row r="75" spans="1:6" x14ac:dyDescent="0.2">
      <c r="A75" s="3" t="s">
        <v>94</v>
      </c>
      <c r="B75" s="9">
        <v>1010000000</v>
      </c>
      <c r="C75" s="33"/>
      <c r="D75" s="25">
        <f>D76+D84</f>
        <v>67.8</v>
      </c>
      <c r="E75" s="25">
        <f t="shared" ref="E75:F75" si="33">E76+E84</f>
        <v>0</v>
      </c>
      <c r="F75" s="25">
        <f t="shared" si="33"/>
        <v>67.8</v>
      </c>
    </row>
    <row r="76" spans="1:6" ht="22.5" x14ac:dyDescent="0.2">
      <c r="A76" s="3" t="s">
        <v>141</v>
      </c>
      <c r="B76" s="9">
        <v>1010300000</v>
      </c>
      <c r="C76" s="33"/>
      <c r="D76" s="25">
        <f>D77+D81</f>
        <v>27.8</v>
      </c>
      <c r="E76" s="25">
        <f t="shared" ref="E76:F76" si="34">E77+E81</f>
        <v>0</v>
      </c>
      <c r="F76" s="25">
        <f t="shared" si="34"/>
        <v>27.8</v>
      </c>
    </row>
    <row r="77" spans="1:6" x14ac:dyDescent="0.2">
      <c r="A77" s="3" t="s">
        <v>142</v>
      </c>
      <c r="B77" s="9">
        <v>1010382300</v>
      </c>
      <c r="C77" s="33"/>
      <c r="D77" s="25">
        <f>D78</f>
        <v>23.3</v>
      </c>
      <c r="E77" s="25">
        <f t="shared" ref="E77:F77" si="35">E78</f>
        <v>0</v>
      </c>
      <c r="F77" s="25">
        <f t="shared" si="35"/>
        <v>23.3</v>
      </c>
    </row>
    <row r="78" spans="1:6" ht="45" x14ac:dyDescent="0.2">
      <c r="A78" s="3" t="s">
        <v>80</v>
      </c>
      <c r="B78" s="9">
        <v>1010382300</v>
      </c>
      <c r="C78" s="33">
        <v>100</v>
      </c>
      <c r="D78" s="25">
        <f>D79+D80</f>
        <v>23.3</v>
      </c>
      <c r="E78" s="25">
        <f t="shared" ref="E78:F78" si="36">E79+E80</f>
        <v>0</v>
      </c>
      <c r="F78" s="25">
        <f t="shared" si="36"/>
        <v>23.3</v>
      </c>
    </row>
    <row r="79" spans="1:6" x14ac:dyDescent="0.2">
      <c r="A79" s="3" t="s">
        <v>82</v>
      </c>
      <c r="B79" s="9">
        <v>1010382300</v>
      </c>
      <c r="C79" s="33">
        <v>110</v>
      </c>
      <c r="D79" s="25">
        <v>23.3</v>
      </c>
      <c r="E79" s="40">
        <v>-23.3</v>
      </c>
      <c r="F79" s="40">
        <f>D79+E79</f>
        <v>0</v>
      </c>
    </row>
    <row r="80" spans="1:6" ht="22.5" x14ac:dyDescent="0.2">
      <c r="A80" s="3" t="s">
        <v>85</v>
      </c>
      <c r="B80" s="9">
        <v>1010382300</v>
      </c>
      <c r="C80" s="33">
        <v>120</v>
      </c>
      <c r="D80" s="25">
        <v>0</v>
      </c>
      <c r="E80" s="40">
        <v>23.3</v>
      </c>
      <c r="F80" s="40">
        <f>D80+E80</f>
        <v>23.3</v>
      </c>
    </row>
    <row r="81" spans="1:6" ht="22.5" x14ac:dyDescent="0.2">
      <c r="A81" s="3" t="s">
        <v>218</v>
      </c>
      <c r="B81" s="9" t="s">
        <v>210</v>
      </c>
      <c r="C81" s="33"/>
      <c r="D81" s="25">
        <f>D82</f>
        <v>4.5</v>
      </c>
      <c r="E81" s="25">
        <f t="shared" ref="E81:F82" si="37">E82</f>
        <v>0</v>
      </c>
      <c r="F81" s="25">
        <f t="shared" si="37"/>
        <v>4.5</v>
      </c>
    </row>
    <row r="82" spans="1:6" ht="22.5" x14ac:dyDescent="0.2">
      <c r="A82" s="3" t="s">
        <v>214</v>
      </c>
      <c r="B82" s="9" t="s">
        <v>210</v>
      </c>
      <c r="C82" s="33">
        <v>200</v>
      </c>
      <c r="D82" s="25">
        <f>D83</f>
        <v>4.5</v>
      </c>
      <c r="E82" s="25">
        <f t="shared" si="37"/>
        <v>0</v>
      </c>
      <c r="F82" s="25">
        <f t="shared" si="37"/>
        <v>4.5</v>
      </c>
    </row>
    <row r="83" spans="1:6" ht="22.5" x14ac:dyDescent="0.2">
      <c r="A83" s="3" t="s">
        <v>78</v>
      </c>
      <c r="B83" s="9" t="s">
        <v>210</v>
      </c>
      <c r="C83" s="33">
        <v>240</v>
      </c>
      <c r="D83" s="25">
        <v>4.5</v>
      </c>
      <c r="E83" s="40"/>
      <c r="F83" s="40">
        <f>D83+E83</f>
        <v>4.5</v>
      </c>
    </row>
    <row r="84" spans="1:6" ht="33.75" x14ac:dyDescent="0.2">
      <c r="A84" s="3" t="s">
        <v>137</v>
      </c>
      <c r="B84" s="9">
        <v>1010800000</v>
      </c>
      <c r="C84" s="33"/>
      <c r="D84" s="25">
        <f>D85</f>
        <v>40</v>
      </c>
      <c r="E84" s="25">
        <f t="shared" ref="E84:F86" si="38">E85</f>
        <v>0</v>
      </c>
      <c r="F84" s="25">
        <f t="shared" si="38"/>
        <v>40</v>
      </c>
    </row>
    <row r="85" spans="1:6" ht="45" x14ac:dyDescent="0.2">
      <c r="A85" s="3" t="s">
        <v>217</v>
      </c>
      <c r="B85" s="9" t="s">
        <v>209</v>
      </c>
      <c r="C85" s="33"/>
      <c r="D85" s="25">
        <f>D86</f>
        <v>40</v>
      </c>
      <c r="E85" s="25">
        <f t="shared" si="38"/>
        <v>0</v>
      </c>
      <c r="F85" s="25">
        <f t="shared" si="38"/>
        <v>40</v>
      </c>
    </row>
    <row r="86" spans="1:6" ht="22.5" x14ac:dyDescent="0.2">
      <c r="A86" s="3" t="s">
        <v>214</v>
      </c>
      <c r="B86" s="9" t="s">
        <v>209</v>
      </c>
      <c r="C86" s="33">
        <v>200</v>
      </c>
      <c r="D86" s="25">
        <f>D87</f>
        <v>40</v>
      </c>
      <c r="E86" s="25">
        <f t="shared" si="38"/>
        <v>0</v>
      </c>
      <c r="F86" s="25">
        <f t="shared" si="38"/>
        <v>40</v>
      </c>
    </row>
    <row r="87" spans="1:6" ht="22.5" x14ac:dyDescent="0.2">
      <c r="A87" s="3" t="s">
        <v>78</v>
      </c>
      <c r="B87" s="9" t="s">
        <v>209</v>
      </c>
      <c r="C87" s="33">
        <v>240</v>
      </c>
      <c r="D87" s="25">
        <v>40</v>
      </c>
      <c r="E87" s="40"/>
      <c r="F87" s="40">
        <f>D87+E87</f>
        <v>40</v>
      </c>
    </row>
    <row r="88" spans="1:6" ht="22.5" x14ac:dyDescent="0.2">
      <c r="A88" s="8" t="s">
        <v>128</v>
      </c>
      <c r="B88" s="9">
        <v>1020000000</v>
      </c>
      <c r="C88" s="33" t="s">
        <v>76</v>
      </c>
      <c r="D88" s="25">
        <f>D89</f>
        <v>4</v>
      </c>
      <c r="E88" s="25">
        <f t="shared" ref="E88:F91" si="39">E89</f>
        <v>0</v>
      </c>
      <c r="F88" s="25">
        <f t="shared" si="39"/>
        <v>4</v>
      </c>
    </row>
    <row r="89" spans="1:6" ht="33.75" x14ac:dyDescent="0.2">
      <c r="A89" s="8" t="s">
        <v>129</v>
      </c>
      <c r="B89" s="9">
        <v>1020100000</v>
      </c>
      <c r="C89" s="33" t="s">
        <v>76</v>
      </c>
      <c r="D89" s="25">
        <f>D90</f>
        <v>4</v>
      </c>
      <c r="E89" s="25">
        <f t="shared" si="39"/>
        <v>0</v>
      </c>
      <c r="F89" s="25">
        <f t="shared" si="39"/>
        <v>4</v>
      </c>
    </row>
    <row r="90" spans="1:6" ht="22.5" x14ac:dyDescent="0.2">
      <c r="A90" s="8" t="s">
        <v>130</v>
      </c>
      <c r="B90" s="9">
        <v>1020120040</v>
      </c>
      <c r="C90" s="33"/>
      <c r="D90" s="25">
        <f>D91</f>
        <v>4</v>
      </c>
      <c r="E90" s="25">
        <f t="shared" si="39"/>
        <v>0</v>
      </c>
      <c r="F90" s="25">
        <f t="shared" si="39"/>
        <v>4</v>
      </c>
    </row>
    <row r="91" spans="1:6" ht="22.5" x14ac:dyDescent="0.2">
      <c r="A91" s="3" t="s">
        <v>214</v>
      </c>
      <c r="B91" s="16">
        <v>1020120040</v>
      </c>
      <c r="C91" s="33" t="s">
        <v>77</v>
      </c>
      <c r="D91" s="25">
        <f>D92</f>
        <v>4</v>
      </c>
      <c r="E91" s="25">
        <f t="shared" si="39"/>
        <v>0</v>
      </c>
      <c r="F91" s="25">
        <f t="shared" si="39"/>
        <v>4</v>
      </c>
    </row>
    <row r="92" spans="1:6" ht="22.5" x14ac:dyDescent="0.2">
      <c r="A92" s="14" t="s">
        <v>78</v>
      </c>
      <c r="B92" s="16">
        <v>1020120040</v>
      </c>
      <c r="C92" s="33" t="s">
        <v>79</v>
      </c>
      <c r="D92" s="25">
        <v>4</v>
      </c>
      <c r="E92" s="40"/>
      <c r="F92" s="40">
        <f>D92+E92</f>
        <v>4</v>
      </c>
    </row>
    <row r="93" spans="1:6" x14ac:dyDescent="0.2">
      <c r="A93" s="6" t="s">
        <v>144</v>
      </c>
      <c r="B93" s="7">
        <v>1030000000</v>
      </c>
      <c r="C93" s="34"/>
      <c r="D93" s="26">
        <f>D94</f>
        <v>5</v>
      </c>
      <c r="E93" s="26">
        <f t="shared" ref="E93:F96" si="40">E94</f>
        <v>0</v>
      </c>
      <c r="F93" s="26">
        <f t="shared" si="40"/>
        <v>5</v>
      </c>
    </row>
    <row r="94" spans="1:6" ht="33.75" x14ac:dyDescent="0.2">
      <c r="A94" s="6" t="s">
        <v>145</v>
      </c>
      <c r="B94" s="7">
        <v>1030100000</v>
      </c>
      <c r="C94" s="34"/>
      <c r="D94" s="26">
        <f>D95</f>
        <v>5</v>
      </c>
      <c r="E94" s="26">
        <f t="shared" si="40"/>
        <v>0</v>
      </c>
      <c r="F94" s="26">
        <f t="shared" si="40"/>
        <v>5</v>
      </c>
    </row>
    <row r="95" spans="1:6" ht="22.5" x14ac:dyDescent="0.2">
      <c r="A95" s="6" t="s">
        <v>134</v>
      </c>
      <c r="B95" s="7">
        <v>1030199990</v>
      </c>
      <c r="C95" s="34"/>
      <c r="D95" s="26">
        <f>D96</f>
        <v>5</v>
      </c>
      <c r="E95" s="26">
        <f t="shared" si="40"/>
        <v>0</v>
      </c>
      <c r="F95" s="26">
        <f t="shared" si="40"/>
        <v>5</v>
      </c>
    </row>
    <row r="96" spans="1:6" ht="22.5" x14ac:dyDescent="0.2">
      <c r="A96" s="3" t="s">
        <v>214</v>
      </c>
      <c r="B96" s="7">
        <v>1030199990</v>
      </c>
      <c r="C96" s="33" t="s">
        <v>77</v>
      </c>
      <c r="D96" s="26">
        <f>D97</f>
        <v>5</v>
      </c>
      <c r="E96" s="26">
        <f t="shared" si="40"/>
        <v>0</v>
      </c>
      <c r="F96" s="26">
        <f t="shared" si="40"/>
        <v>5</v>
      </c>
    </row>
    <row r="97" spans="1:6" ht="22.5" x14ac:dyDescent="0.2">
      <c r="A97" s="3" t="s">
        <v>78</v>
      </c>
      <c r="B97" s="7">
        <v>1030199990</v>
      </c>
      <c r="C97" s="33" t="s">
        <v>79</v>
      </c>
      <c r="D97" s="26">
        <v>5</v>
      </c>
      <c r="E97" s="40"/>
      <c r="F97" s="40">
        <f>D97+E97</f>
        <v>5</v>
      </c>
    </row>
    <row r="98" spans="1:6" ht="33.75" x14ac:dyDescent="0.2">
      <c r="A98" s="8" t="s">
        <v>115</v>
      </c>
      <c r="B98" s="9">
        <v>1100000000</v>
      </c>
      <c r="C98" s="33" t="s">
        <v>76</v>
      </c>
      <c r="D98" s="25">
        <f>D99+D107</f>
        <v>60</v>
      </c>
      <c r="E98" s="25">
        <f t="shared" ref="E98:F98" si="41">E99+E107</f>
        <v>0</v>
      </c>
      <c r="F98" s="25">
        <f t="shared" si="41"/>
        <v>60</v>
      </c>
    </row>
    <row r="99" spans="1:6" ht="33.75" x14ac:dyDescent="0.2">
      <c r="A99" s="8" t="s">
        <v>95</v>
      </c>
      <c r="B99" s="9">
        <v>1110000000</v>
      </c>
      <c r="C99" s="33" t="s">
        <v>76</v>
      </c>
      <c r="D99" s="25">
        <f t="shared" ref="D99:F102" si="42">D100</f>
        <v>55</v>
      </c>
      <c r="E99" s="25">
        <f t="shared" si="42"/>
        <v>0</v>
      </c>
      <c r="F99" s="25">
        <f t="shared" si="42"/>
        <v>55</v>
      </c>
    </row>
    <row r="100" spans="1:6" ht="22.5" x14ac:dyDescent="0.2">
      <c r="A100" s="8" t="s">
        <v>166</v>
      </c>
      <c r="B100" s="9">
        <v>1110100000</v>
      </c>
      <c r="C100" s="33" t="s">
        <v>76</v>
      </c>
      <c r="D100" s="25">
        <f>D101+D104</f>
        <v>55</v>
      </c>
      <c r="E100" s="25">
        <f t="shared" ref="E100:F100" si="43">E101+E104</f>
        <v>0</v>
      </c>
      <c r="F100" s="25">
        <f t="shared" si="43"/>
        <v>55</v>
      </c>
    </row>
    <row r="101" spans="1:6" x14ac:dyDescent="0.2">
      <c r="A101" s="8" t="s">
        <v>68</v>
      </c>
      <c r="B101" s="9">
        <v>1110122020</v>
      </c>
      <c r="C101" s="33"/>
      <c r="D101" s="25">
        <f t="shared" si="42"/>
        <v>50</v>
      </c>
      <c r="E101" s="25">
        <f t="shared" si="42"/>
        <v>0</v>
      </c>
      <c r="F101" s="25">
        <f t="shared" si="42"/>
        <v>50</v>
      </c>
    </row>
    <row r="102" spans="1:6" x14ac:dyDescent="0.2">
      <c r="A102" s="3" t="s">
        <v>87</v>
      </c>
      <c r="B102" s="9">
        <v>1110122020</v>
      </c>
      <c r="C102" s="33" t="s">
        <v>88</v>
      </c>
      <c r="D102" s="25">
        <f t="shared" si="42"/>
        <v>50</v>
      </c>
      <c r="E102" s="25">
        <f t="shared" si="42"/>
        <v>0</v>
      </c>
      <c r="F102" s="25">
        <f t="shared" si="42"/>
        <v>50</v>
      </c>
    </row>
    <row r="103" spans="1:6" x14ac:dyDescent="0.2">
      <c r="A103" s="3" t="s">
        <v>69</v>
      </c>
      <c r="B103" s="9">
        <v>1110122020</v>
      </c>
      <c r="C103" s="33" t="s">
        <v>62</v>
      </c>
      <c r="D103" s="25">
        <v>50</v>
      </c>
      <c r="E103" s="40"/>
      <c r="F103" s="40">
        <f>D103+E103</f>
        <v>50</v>
      </c>
    </row>
    <row r="104" spans="1:6" ht="22.5" x14ac:dyDescent="0.2">
      <c r="A104" s="8" t="s">
        <v>134</v>
      </c>
      <c r="B104" s="9">
        <v>1110199990</v>
      </c>
      <c r="C104" s="33"/>
      <c r="D104" s="25">
        <f>D105</f>
        <v>5</v>
      </c>
      <c r="E104" s="25">
        <f t="shared" ref="E104:F105" si="44">E105</f>
        <v>0</v>
      </c>
      <c r="F104" s="25">
        <f t="shared" si="44"/>
        <v>5</v>
      </c>
    </row>
    <row r="105" spans="1:6" ht="22.5" x14ac:dyDescent="0.2">
      <c r="A105" s="3" t="s">
        <v>214</v>
      </c>
      <c r="B105" s="9">
        <v>1110199990</v>
      </c>
      <c r="C105" s="33" t="s">
        <v>77</v>
      </c>
      <c r="D105" s="25">
        <f>D106</f>
        <v>5</v>
      </c>
      <c r="E105" s="25">
        <f t="shared" si="44"/>
        <v>0</v>
      </c>
      <c r="F105" s="25">
        <f t="shared" si="44"/>
        <v>5</v>
      </c>
    </row>
    <row r="106" spans="1:6" ht="22.5" x14ac:dyDescent="0.2">
      <c r="A106" s="3" t="s">
        <v>78</v>
      </c>
      <c r="B106" s="9">
        <v>1110199990</v>
      </c>
      <c r="C106" s="33" t="s">
        <v>79</v>
      </c>
      <c r="D106" s="25">
        <v>5</v>
      </c>
      <c r="E106" s="40"/>
      <c r="F106" s="40">
        <f>D106+E106</f>
        <v>5</v>
      </c>
    </row>
    <row r="107" spans="1:6" x14ac:dyDescent="0.2">
      <c r="A107" s="8" t="s">
        <v>96</v>
      </c>
      <c r="B107" s="9">
        <v>1120000000</v>
      </c>
      <c r="C107" s="33" t="s">
        <v>76</v>
      </c>
      <c r="D107" s="25">
        <f>D108</f>
        <v>5</v>
      </c>
      <c r="E107" s="25">
        <f t="shared" ref="E107:F110" si="45">E108</f>
        <v>0</v>
      </c>
      <c r="F107" s="25">
        <f t="shared" si="45"/>
        <v>5</v>
      </c>
    </row>
    <row r="108" spans="1:6" ht="22.5" x14ac:dyDescent="0.2">
      <c r="A108" s="8" t="s">
        <v>170</v>
      </c>
      <c r="B108" s="9">
        <v>1120200000</v>
      </c>
      <c r="C108" s="33" t="s">
        <v>76</v>
      </c>
      <c r="D108" s="25">
        <f>D109</f>
        <v>5</v>
      </c>
      <c r="E108" s="25">
        <f t="shared" si="45"/>
        <v>0</v>
      </c>
      <c r="F108" s="25">
        <f t="shared" si="45"/>
        <v>5</v>
      </c>
    </row>
    <row r="109" spans="1:6" ht="22.5" x14ac:dyDescent="0.2">
      <c r="A109" s="8" t="s">
        <v>134</v>
      </c>
      <c r="B109" s="9">
        <v>1120299990</v>
      </c>
      <c r="C109" s="33"/>
      <c r="D109" s="25">
        <f>D110</f>
        <v>5</v>
      </c>
      <c r="E109" s="25">
        <f t="shared" si="45"/>
        <v>0</v>
      </c>
      <c r="F109" s="25">
        <f t="shared" si="45"/>
        <v>5</v>
      </c>
    </row>
    <row r="110" spans="1:6" ht="22.5" x14ac:dyDescent="0.2">
      <c r="A110" s="3" t="s">
        <v>214</v>
      </c>
      <c r="B110" s="9">
        <v>1120299990</v>
      </c>
      <c r="C110" s="33" t="s">
        <v>77</v>
      </c>
      <c r="D110" s="25">
        <f>D111</f>
        <v>5</v>
      </c>
      <c r="E110" s="25">
        <f t="shared" si="45"/>
        <v>0</v>
      </c>
      <c r="F110" s="25">
        <f t="shared" si="45"/>
        <v>5</v>
      </c>
    </row>
    <row r="111" spans="1:6" ht="22.5" x14ac:dyDescent="0.2">
      <c r="A111" s="3" t="s">
        <v>78</v>
      </c>
      <c r="B111" s="9">
        <v>1120299990</v>
      </c>
      <c r="C111" s="33" t="s">
        <v>79</v>
      </c>
      <c r="D111" s="25">
        <v>5</v>
      </c>
      <c r="E111" s="40"/>
      <c r="F111" s="40">
        <f>D111+E111</f>
        <v>5</v>
      </c>
    </row>
    <row r="112" spans="1:6" ht="22.5" x14ac:dyDescent="0.2">
      <c r="A112" s="17" t="s">
        <v>118</v>
      </c>
      <c r="B112" s="16">
        <v>1200000000</v>
      </c>
      <c r="C112" s="33" t="s">
        <v>76</v>
      </c>
      <c r="D112" s="25">
        <f>D113</f>
        <v>15</v>
      </c>
      <c r="E112" s="25">
        <f t="shared" ref="E112:F116" si="46">E113</f>
        <v>0</v>
      </c>
      <c r="F112" s="25">
        <f t="shared" si="46"/>
        <v>15</v>
      </c>
    </row>
    <row r="113" spans="1:6" ht="22.5" x14ac:dyDescent="0.2">
      <c r="A113" s="17" t="s">
        <v>194</v>
      </c>
      <c r="B113" s="16">
        <v>1220000000</v>
      </c>
      <c r="C113" s="33" t="s">
        <v>76</v>
      </c>
      <c r="D113" s="25">
        <f>D114</f>
        <v>15</v>
      </c>
      <c r="E113" s="25">
        <f t="shared" si="46"/>
        <v>0</v>
      </c>
      <c r="F113" s="25">
        <f t="shared" si="46"/>
        <v>15</v>
      </c>
    </row>
    <row r="114" spans="1:6" ht="22.5" x14ac:dyDescent="0.2">
      <c r="A114" s="8" t="s">
        <v>133</v>
      </c>
      <c r="B114" s="9">
        <v>1220200000</v>
      </c>
      <c r="C114" s="33"/>
      <c r="D114" s="25">
        <f>D115</f>
        <v>15</v>
      </c>
      <c r="E114" s="25">
        <f t="shared" si="46"/>
        <v>0</v>
      </c>
      <c r="F114" s="25">
        <f t="shared" si="46"/>
        <v>15</v>
      </c>
    </row>
    <row r="115" spans="1:6" ht="22.5" x14ac:dyDescent="0.2">
      <c r="A115" s="8" t="s">
        <v>134</v>
      </c>
      <c r="B115" s="9">
        <v>1220299990</v>
      </c>
      <c r="C115" s="33"/>
      <c r="D115" s="25">
        <f>D116</f>
        <v>15</v>
      </c>
      <c r="E115" s="25">
        <f t="shared" si="46"/>
        <v>0</v>
      </c>
      <c r="F115" s="25">
        <f t="shared" si="46"/>
        <v>15</v>
      </c>
    </row>
    <row r="116" spans="1:6" ht="22.5" x14ac:dyDescent="0.2">
      <c r="A116" s="3" t="s">
        <v>214</v>
      </c>
      <c r="B116" s="9">
        <v>1220299990</v>
      </c>
      <c r="C116" s="33" t="s">
        <v>77</v>
      </c>
      <c r="D116" s="25">
        <f>D117</f>
        <v>15</v>
      </c>
      <c r="E116" s="25">
        <f t="shared" si="46"/>
        <v>0</v>
      </c>
      <c r="F116" s="25">
        <f t="shared" si="46"/>
        <v>15</v>
      </c>
    </row>
    <row r="117" spans="1:6" ht="22.5" x14ac:dyDescent="0.2">
      <c r="A117" s="3" t="s">
        <v>78</v>
      </c>
      <c r="B117" s="9">
        <v>1220299990</v>
      </c>
      <c r="C117" s="33" t="s">
        <v>79</v>
      </c>
      <c r="D117" s="25">
        <v>15</v>
      </c>
      <c r="E117" s="40"/>
      <c r="F117" s="40">
        <f>D117+E117</f>
        <v>15</v>
      </c>
    </row>
    <row r="118" spans="1:6" ht="22.5" x14ac:dyDescent="0.2">
      <c r="A118" s="8" t="s">
        <v>120</v>
      </c>
      <c r="B118" s="9">
        <v>1400000000</v>
      </c>
      <c r="C118" s="33" t="s">
        <v>76</v>
      </c>
      <c r="D118" s="25">
        <f t="shared" ref="D118:F122" si="47">D119</f>
        <v>259.60000000000002</v>
      </c>
      <c r="E118" s="25">
        <f t="shared" si="47"/>
        <v>200</v>
      </c>
      <c r="F118" s="25">
        <f t="shared" si="47"/>
        <v>459.6</v>
      </c>
    </row>
    <row r="119" spans="1:6" ht="33.75" x14ac:dyDescent="0.2">
      <c r="A119" s="8" t="s">
        <v>201</v>
      </c>
      <c r="B119" s="9">
        <v>1410000000</v>
      </c>
      <c r="C119" s="33" t="s">
        <v>76</v>
      </c>
      <c r="D119" s="25">
        <f t="shared" si="47"/>
        <v>259.60000000000002</v>
      </c>
      <c r="E119" s="25">
        <f t="shared" si="47"/>
        <v>200</v>
      </c>
      <c r="F119" s="25">
        <f t="shared" si="47"/>
        <v>459.6</v>
      </c>
    </row>
    <row r="120" spans="1:6" ht="33.75" x14ac:dyDescent="0.2">
      <c r="A120" s="8" t="s">
        <v>199</v>
      </c>
      <c r="B120" s="9">
        <v>1410100000</v>
      </c>
      <c r="C120" s="33" t="s">
        <v>76</v>
      </c>
      <c r="D120" s="25">
        <f t="shared" si="47"/>
        <v>259.60000000000002</v>
      </c>
      <c r="E120" s="25">
        <f t="shared" si="47"/>
        <v>200</v>
      </c>
      <c r="F120" s="25">
        <f t="shared" si="47"/>
        <v>459.6</v>
      </c>
    </row>
    <row r="121" spans="1:6" x14ac:dyDescent="0.2">
      <c r="A121" s="8" t="s">
        <v>71</v>
      </c>
      <c r="B121" s="9">
        <v>1410120070</v>
      </c>
      <c r="C121" s="33"/>
      <c r="D121" s="25">
        <f t="shared" si="47"/>
        <v>259.60000000000002</v>
      </c>
      <c r="E121" s="25">
        <f t="shared" si="47"/>
        <v>200</v>
      </c>
      <c r="F121" s="25">
        <f t="shared" si="47"/>
        <v>459.6</v>
      </c>
    </row>
    <row r="122" spans="1:6" ht="22.5" x14ac:dyDescent="0.2">
      <c r="A122" s="3" t="s">
        <v>214</v>
      </c>
      <c r="B122" s="9">
        <v>1410120070</v>
      </c>
      <c r="C122" s="33" t="s">
        <v>77</v>
      </c>
      <c r="D122" s="25">
        <f t="shared" si="47"/>
        <v>259.60000000000002</v>
      </c>
      <c r="E122" s="25">
        <f t="shared" si="47"/>
        <v>200</v>
      </c>
      <c r="F122" s="25">
        <f t="shared" si="47"/>
        <v>459.6</v>
      </c>
    </row>
    <row r="123" spans="1:6" ht="22.5" x14ac:dyDescent="0.2">
      <c r="A123" s="3" t="s">
        <v>78</v>
      </c>
      <c r="B123" s="9">
        <v>1410120070</v>
      </c>
      <c r="C123" s="33" t="s">
        <v>79</v>
      </c>
      <c r="D123" s="25">
        <v>259.60000000000002</v>
      </c>
      <c r="E123" s="40">
        <v>200</v>
      </c>
      <c r="F123" s="40">
        <f>D123+E123</f>
        <v>459.6</v>
      </c>
    </row>
    <row r="124" spans="1:6" ht="22.5" x14ac:dyDescent="0.2">
      <c r="A124" s="8" t="s">
        <v>119</v>
      </c>
      <c r="B124" s="9">
        <v>1700000000</v>
      </c>
      <c r="C124" s="33" t="s">
        <v>76</v>
      </c>
      <c r="D124" s="25">
        <f>D125+D131+D135+D139</f>
        <v>1018.1999999999999</v>
      </c>
      <c r="E124" s="25">
        <f t="shared" ref="E124:F124" si="48">E125+E131+E135+E139</f>
        <v>236.44810000000001</v>
      </c>
      <c r="F124" s="25">
        <f t="shared" si="48"/>
        <v>1254.6480999999999</v>
      </c>
    </row>
    <row r="125" spans="1:6" ht="33.75" x14ac:dyDescent="0.2">
      <c r="A125" s="8" t="s">
        <v>204</v>
      </c>
      <c r="B125" s="9">
        <v>1700100000</v>
      </c>
      <c r="C125" s="33" t="s">
        <v>76</v>
      </c>
      <c r="D125" s="25">
        <f>D126</f>
        <v>667.9</v>
      </c>
      <c r="E125" s="25">
        <f t="shared" ref="E125:F125" si="49">E126</f>
        <v>236.44810000000001</v>
      </c>
      <c r="F125" s="25">
        <f t="shared" si="49"/>
        <v>904.34809999999993</v>
      </c>
    </row>
    <row r="126" spans="1:6" ht="22.5" x14ac:dyDescent="0.2">
      <c r="A126" s="8" t="s">
        <v>134</v>
      </c>
      <c r="B126" s="9">
        <v>1700199990</v>
      </c>
      <c r="C126" s="33"/>
      <c r="D126" s="25">
        <f>D127+D129</f>
        <v>667.9</v>
      </c>
      <c r="E126" s="25">
        <f t="shared" ref="E126:F126" si="50">E127+E129</f>
        <v>236.44810000000001</v>
      </c>
      <c r="F126" s="25">
        <f t="shared" si="50"/>
        <v>904.34809999999993</v>
      </c>
    </row>
    <row r="127" spans="1:6" ht="22.5" x14ac:dyDescent="0.2">
      <c r="A127" s="3" t="s">
        <v>214</v>
      </c>
      <c r="B127" s="9">
        <v>1700199990</v>
      </c>
      <c r="C127" s="33" t="s">
        <v>77</v>
      </c>
      <c r="D127" s="25">
        <f>D128</f>
        <v>657.1</v>
      </c>
      <c r="E127" s="25">
        <f t="shared" ref="E127:F127" si="51">E128</f>
        <v>236.44810000000001</v>
      </c>
      <c r="F127" s="25">
        <f t="shared" si="51"/>
        <v>893.54809999999998</v>
      </c>
    </row>
    <row r="128" spans="1:6" ht="22.5" x14ac:dyDescent="0.2">
      <c r="A128" s="3" t="s">
        <v>78</v>
      </c>
      <c r="B128" s="9">
        <v>1700199990</v>
      </c>
      <c r="C128" s="33" t="s">
        <v>79</v>
      </c>
      <c r="D128" s="25">
        <v>657.1</v>
      </c>
      <c r="E128" s="40">
        <f>236.4+0.0481</f>
        <v>236.44810000000001</v>
      </c>
      <c r="F128" s="40">
        <f>D128+E128</f>
        <v>893.54809999999998</v>
      </c>
    </row>
    <row r="129" spans="1:6" x14ac:dyDescent="0.2">
      <c r="A129" s="3" t="s">
        <v>87</v>
      </c>
      <c r="B129" s="9">
        <v>1700199990</v>
      </c>
      <c r="C129" s="33" t="s">
        <v>88</v>
      </c>
      <c r="D129" s="25">
        <f>D130</f>
        <v>10.8</v>
      </c>
      <c r="E129" s="25">
        <f t="shared" ref="E129:F129" si="52">E130</f>
        <v>0</v>
      </c>
      <c r="F129" s="25">
        <f t="shared" si="52"/>
        <v>10.8</v>
      </c>
    </row>
    <row r="130" spans="1:6" x14ac:dyDescent="0.2">
      <c r="A130" s="3" t="s">
        <v>89</v>
      </c>
      <c r="B130" s="9">
        <v>1700199990</v>
      </c>
      <c r="C130" s="33" t="s">
        <v>90</v>
      </c>
      <c r="D130" s="25">
        <v>10.8</v>
      </c>
      <c r="E130" s="40"/>
      <c r="F130" s="40">
        <f>D130+E130</f>
        <v>10.8</v>
      </c>
    </row>
    <row r="131" spans="1:6" ht="22.5" x14ac:dyDescent="0.2">
      <c r="A131" s="3" t="s">
        <v>168</v>
      </c>
      <c r="B131" s="9">
        <v>1700200000</v>
      </c>
      <c r="C131" s="33"/>
      <c r="D131" s="25">
        <f>D132</f>
        <v>300</v>
      </c>
      <c r="E131" s="25">
        <f t="shared" ref="E131:F133" si="53">E132</f>
        <v>0</v>
      </c>
      <c r="F131" s="25">
        <f t="shared" si="53"/>
        <v>300</v>
      </c>
    </row>
    <row r="132" spans="1:6" ht="22.5" x14ac:dyDescent="0.2">
      <c r="A132" s="3" t="s">
        <v>134</v>
      </c>
      <c r="B132" s="9">
        <v>1700299990</v>
      </c>
      <c r="C132" s="33"/>
      <c r="D132" s="25">
        <f>D133</f>
        <v>300</v>
      </c>
      <c r="E132" s="25">
        <f t="shared" si="53"/>
        <v>0</v>
      </c>
      <c r="F132" s="25">
        <f t="shared" si="53"/>
        <v>300</v>
      </c>
    </row>
    <row r="133" spans="1:6" ht="22.5" x14ac:dyDescent="0.2">
      <c r="A133" s="3" t="s">
        <v>214</v>
      </c>
      <c r="B133" s="9">
        <v>1700299990</v>
      </c>
      <c r="C133" s="33">
        <v>200</v>
      </c>
      <c r="D133" s="25">
        <f>D134</f>
        <v>300</v>
      </c>
      <c r="E133" s="25">
        <f t="shared" si="53"/>
        <v>0</v>
      </c>
      <c r="F133" s="25">
        <f t="shared" si="53"/>
        <v>300</v>
      </c>
    </row>
    <row r="134" spans="1:6" ht="22.5" x14ac:dyDescent="0.2">
      <c r="A134" s="3" t="s">
        <v>78</v>
      </c>
      <c r="B134" s="9">
        <v>1700299990</v>
      </c>
      <c r="C134" s="33">
        <v>240</v>
      </c>
      <c r="D134" s="25">
        <v>300</v>
      </c>
      <c r="E134" s="40"/>
      <c r="F134" s="40">
        <f>D134+E134</f>
        <v>300</v>
      </c>
    </row>
    <row r="135" spans="1:6" ht="67.5" x14ac:dyDescent="0.2">
      <c r="A135" s="3" t="s">
        <v>169</v>
      </c>
      <c r="B135" s="9">
        <v>1700300000</v>
      </c>
      <c r="C135" s="33"/>
      <c r="D135" s="25">
        <f>D136</f>
        <v>5.3</v>
      </c>
      <c r="E135" s="25">
        <f t="shared" ref="E135:F137" si="54">E136</f>
        <v>0</v>
      </c>
      <c r="F135" s="25">
        <f t="shared" si="54"/>
        <v>5.3</v>
      </c>
    </row>
    <row r="136" spans="1:6" ht="45" x14ac:dyDescent="0.2">
      <c r="A136" s="3" t="s">
        <v>164</v>
      </c>
      <c r="B136" s="9">
        <v>1700389020</v>
      </c>
      <c r="C136" s="33"/>
      <c r="D136" s="25">
        <f>D137</f>
        <v>5.3</v>
      </c>
      <c r="E136" s="25">
        <f t="shared" si="54"/>
        <v>0</v>
      </c>
      <c r="F136" s="25">
        <f t="shared" si="54"/>
        <v>5.3</v>
      </c>
    </row>
    <row r="137" spans="1:6" x14ac:dyDescent="0.2">
      <c r="A137" s="3" t="s">
        <v>97</v>
      </c>
      <c r="B137" s="9">
        <v>1700389020</v>
      </c>
      <c r="C137" s="33">
        <v>500</v>
      </c>
      <c r="D137" s="25">
        <f>D138</f>
        <v>5.3</v>
      </c>
      <c r="E137" s="25">
        <f t="shared" si="54"/>
        <v>0</v>
      </c>
      <c r="F137" s="25">
        <f t="shared" si="54"/>
        <v>5.3</v>
      </c>
    </row>
    <row r="138" spans="1:6" x14ac:dyDescent="0.2">
      <c r="A138" s="3" t="s">
        <v>74</v>
      </c>
      <c r="B138" s="9">
        <v>1700389020</v>
      </c>
      <c r="C138" s="33">
        <v>540</v>
      </c>
      <c r="D138" s="25">
        <v>5.3</v>
      </c>
      <c r="E138" s="40"/>
      <c r="F138" s="40">
        <f>D138+E138</f>
        <v>5.3</v>
      </c>
    </row>
    <row r="139" spans="1:6" ht="22.5" x14ac:dyDescent="0.2">
      <c r="A139" s="3" t="s">
        <v>177</v>
      </c>
      <c r="B139" s="9">
        <v>1700400000</v>
      </c>
      <c r="C139" s="33"/>
      <c r="D139" s="25">
        <f>D140</f>
        <v>45</v>
      </c>
      <c r="E139" s="25">
        <f t="shared" ref="E139:F141" si="55">E140</f>
        <v>0</v>
      </c>
      <c r="F139" s="25">
        <f t="shared" si="55"/>
        <v>45</v>
      </c>
    </row>
    <row r="140" spans="1:6" ht="22.5" x14ac:dyDescent="0.2">
      <c r="A140" s="3" t="s">
        <v>134</v>
      </c>
      <c r="B140" s="9">
        <v>1700499990</v>
      </c>
      <c r="C140" s="33"/>
      <c r="D140" s="25">
        <f>D141</f>
        <v>45</v>
      </c>
      <c r="E140" s="25">
        <f t="shared" si="55"/>
        <v>0</v>
      </c>
      <c r="F140" s="25">
        <f t="shared" si="55"/>
        <v>45</v>
      </c>
    </row>
    <row r="141" spans="1:6" ht="18.75" customHeight="1" x14ac:dyDescent="0.2">
      <c r="A141" s="3" t="s">
        <v>214</v>
      </c>
      <c r="B141" s="9">
        <v>1700499990</v>
      </c>
      <c r="C141" s="33">
        <v>200</v>
      </c>
      <c r="D141" s="25">
        <f>D142</f>
        <v>45</v>
      </c>
      <c r="E141" s="25">
        <f t="shared" si="55"/>
        <v>0</v>
      </c>
      <c r="F141" s="25">
        <f t="shared" si="55"/>
        <v>45</v>
      </c>
    </row>
    <row r="142" spans="1:6" ht="24.75" customHeight="1" x14ac:dyDescent="0.2">
      <c r="A142" s="3" t="s">
        <v>78</v>
      </c>
      <c r="B142" s="9">
        <v>1700499990</v>
      </c>
      <c r="C142" s="33">
        <v>240</v>
      </c>
      <c r="D142" s="25">
        <v>45</v>
      </c>
      <c r="E142" s="40"/>
      <c r="F142" s="40">
        <f>D142+E142</f>
        <v>45</v>
      </c>
    </row>
    <row r="143" spans="1:6" ht="33.75" x14ac:dyDescent="0.2">
      <c r="A143" s="8" t="s">
        <v>202</v>
      </c>
      <c r="B143" s="9">
        <v>1800000000</v>
      </c>
      <c r="C143" s="33" t="s">
        <v>76</v>
      </c>
      <c r="D143" s="25">
        <f>D144</f>
        <v>13592.000000000002</v>
      </c>
      <c r="E143" s="25">
        <f>E144+E156</f>
        <v>615.69999999999993</v>
      </c>
      <c r="F143" s="25">
        <f>F144+F156</f>
        <v>14207.700000000003</v>
      </c>
    </row>
    <row r="144" spans="1:6" ht="22.5" x14ac:dyDescent="0.2">
      <c r="A144" s="8" t="s">
        <v>192</v>
      </c>
      <c r="B144" s="9">
        <v>1810000000</v>
      </c>
      <c r="C144" s="33" t="s">
        <v>76</v>
      </c>
      <c r="D144" s="25">
        <f>D145+D174</f>
        <v>13592.000000000002</v>
      </c>
      <c r="E144" s="25">
        <f t="shared" ref="E144:F144" si="56">E145+E174</f>
        <v>-1020.0000000000001</v>
      </c>
      <c r="F144" s="25">
        <f t="shared" si="56"/>
        <v>12572.000000000002</v>
      </c>
    </row>
    <row r="145" spans="1:6" ht="33.75" x14ac:dyDescent="0.2">
      <c r="A145" s="8" t="s">
        <v>193</v>
      </c>
      <c r="B145" s="9">
        <v>1810100000</v>
      </c>
      <c r="C145" s="33"/>
      <c r="D145" s="25">
        <f>D146+D153+D159+D166+D171</f>
        <v>13483.500000000002</v>
      </c>
      <c r="E145" s="25">
        <f t="shared" ref="E145:F145" si="57">E146+E153+E159+E166+E171</f>
        <v>-1020.0000000000001</v>
      </c>
      <c r="F145" s="25">
        <f t="shared" si="57"/>
        <v>12463.500000000002</v>
      </c>
    </row>
    <row r="146" spans="1:6" ht="22.5" x14ac:dyDescent="0.2">
      <c r="A146" s="8" t="s">
        <v>131</v>
      </c>
      <c r="B146" s="9">
        <v>1810100590</v>
      </c>
      <c r="C146" s="33" t="s">
        <v>76</v>
      </c>
      <c r="D146" s="25">
        <f>D147+D149+D151</f>
        <v>2793.6</v>
      </c>
      <c r="E146" s="25">
        <f t="shared" ref="E146:F146" si="58">E147+E149+E151</f>
        <v>19.600000000000001</v>
      </c>
      <c r="F146" s="25">
        <f t="shared" si="58"/>
        <v>2813.2000000000003</v>
      </c>
    </row>
    <row r="147" spans="1:6" ht="45" x14ac:dyDescent="0.2">
      <c r="A147" s="3" t="s">
        <v>80</v>
      </c>
      <c r="B147" s="9">
        <v>1810100590</v>
      </c>
      <c r="C147" s="33" t="s">
        <v>81</v>
      </c>
      <c r="D147" s="25">
        <f>D148</f>
        <v>2632.5</v>
      </c>
      <c r="E147" s="25">
        <f t="shared" ref="E147:F147" si="59">E148</f>
        <v>0</v>
      </c>
      <c r="F147" s="25">
        <f t="shared" si="59"/>
        <v>2632.5</v>
      </c>
    </row>
    <row r="148" spans="1:6" x14ac:dyDescent="0.2">
      <c r="A148" s="3" t="s">
        <v>82</v>
      </c>
      <c r="B148" s="9">
        <v>1810100590</v>
      </c>
      <c r="C148" s="33" t="s">
        <v>83</v>
      </c>
      <c r="D148" s="25">
        <v>2632.5</v>
      </c>
      <c r="E148" s="40"/>
      <c r="F148" s="40">
        <f>D148+E148</f>
        <v>2632.5</v>
      </c>
    </row>
    <row r="149" spans="1:6" ht="22.5" x14ac:dyDescent="0.2">
      <c r="A149" s="3" t="s">
        <v>214</v>
      </c>
      <c r="B149" s="9">
        <v>1810100590</v>
      </c>
      <c r="C149" s="33" t="s">
        <v>77</v>
      </c>
      <c r="D149" s="25">
        <f>D150</f>
        <v>155.19999999999999</v>
      </c>
      <c r="E149" s="25">
        <f t="shared" ref="E149:F149" si="60">E150</f>
        <v>19.600000000000001</v>
      </c>
      <c r="F149" s="25">
        <f t="shared" si="60"/>
        <v>174.79999999999998</v>
      </c>
    </row>
    <row r="150" spans="1:6" ht="22.5" x14ac:dyDescent="0.2">
      <c r="A150" s="3" t="s">
        <v>78</v>
      </c>
      <c r="B150" s="9">
        <v>1810100590</v>
      </c>
      <c r="C150" s="33" t="s">
        <v>79</v>
      </c>
      <c r="D150" s="25">
        <v>155.19999999999999</v>
      </c>
      <c r="E150" s="40">
        <v>19.600000000000001</v>
      </c>
      <c r="F150" s="40">
        <f>D150+E150</f>
        <v>174.79999999999998</v>
      </c>
    </row>
    <row r="151" spans="1:6" x14ac:dyDescent="0.2">
      <c r="A151" s="3" t="s">
        <v>87</v>
      </c>
      <c r="B151" s="9">
        <v>1810100590</v>
      </c>
      <c r="C151" s="33" t="s">
        <v>88</v>
      </c>
      <c r="D151" s="25">
        <f>D152</f>
        <v>5.9</v>
      </c>
      <c r="E151" s="25">
        <f t="shared" ref="E151:F151" si="61">E152</f>
        <v>0</v>
      </c>
      <c r="F151" s="25">
        <f t="shared" si="61"/>
        <v>5.9</v>
      </c>
    </row>
    <row r="152" spans="1:6" x14ac:dyDescent="0.2">
      <c r="A152" s="3" t="s">
        <v>89</v>
      </c>
      <c r="B152" s="9">
        <v>1810100590</v>
      </c>
      <c r="C152" s="33" t="s">
        <v>90</v>
      </c>
      <c r="D152" s="25">
        <v>5.9</v>
      </c>
      <c r="E152" s="40"/>
      <c r="F152" s="40">
        <f>D152+E152</f>
        <v>5.9</v>
      </c>
    </row>
    <row r="153" spans="1:6" x14ac:dyDescent="0.2">
      <c r="A153" s="8" t="s">
        <v>127</v>
      </c>
      <c r="B153" s="9">
        <v>1810102030</v>
      </c>
      <c r="C153" s="33" t="s">
        <v>76</v>
      </c>
      <c r="D153" s="25">
        <f>D154</f>
        <v>1567.7</v>
      </c>
      <c r="E153" s="25">
        <f t="shared" ref="E153:F154" si="62">E154</f>
        <v>-1567.7</v>
      </c>
      <c r="F153" s="25">
        <f t="shared" si="62"/>
        <v>0</v>
      </c>
    </row>
    <row r="154" spans="1:6" ht="45" x14ac:dyDescent="0.2">
      <c r="A154" s="3" t="s">
        <v>80</v>
      </c>
      <c r="B154" s="9">
        <v>1810102030</v>
      </c>
      <c r="C154" s="33" t="s">
        <v>81</v>
      </c>
      <c r="D154" s="25">
        <f>D155</f>
        <v>1567.7</v>
      </c>
      <c r="E154" s="25">
        <f t="shared" si="62"/>
        <v>-1567.7</v>
      </c>
      <c r="F154" s="25">
        <f t="shared" si="62"/>
        <v>0</v>
      </c>
    </row>
    <row r="155" spans="1:6" ht="22.5" x14ac:dyDescent="0.2">
      <c r="A155" s="3" t="s">
        <v>85</v>
      </c>
      <c r="B155" s="9">
        <v>1810102030</v>
      </c>
      <c r="C155" s="33" t="s">
        <v>86</v>
      </c>
      <c r="D155" s="25">
        <v>1567.7</v>
      </c>
      <c r="E155" s="40">
        <v>-1567.7</v>
      </c>
      <c r="F155" s="40">
        <f>D155+E155</f>
        <v>0</v>
      </c>
    </row>
    <row r="156" spans="1:6" ht="27" customHeight="1" x14ac:dyDescent="0.2">
      <c r="A156" s="8" t="s">
        <v>271</v>
      </c>
      <c r="B156" s="9">
        <v>1810102080</v>
      </c>
      <c r="C156" s="33" t="s">
        <v>76</v>
      </c>
      <c r="D156" s="25">
        <f>D157</f>
        <v>0</v>
      </c>
      <c r="E156" s="25">
        <f t="shared" ref="E156:F157" si="63">E157</f>
        <v>1635.7</v>
      </c>
      <c r="F156" s="25">
        <f t="shared" si="63"/>
        <v>1635.7</v>
      </c>
    </row>
    <row r="157" spans="1:6" ht="45" x14ac:dyDescent="0.2">
      <c r="A157" s="3" t="s">
        <v>80</v>
      </c>
      <c r="B157" s="9">
        <v>1810102080</v>
      </c>
      <c r="C157" s="33" t="s">
        <v>81</v>
      </c>
      <c r="D157" s="25">
        <f>D158</f>
        <v>0</v>
      </c>
      <c r="E157" s="25">
        <f t="shared" si="63"/>
        <v>1635.7</v>
      </c>
      <c r="F157" s="25">
        <f t="shared" si="63"/>
        <v>1635.7</v>
      </c>
    </row>
    <row r="158" spans="1:6" ht="22.5" x14ac:dyDescent="0.2">
      <c r="A158" s="3" t="s">
        <v>85</v>
      </c>
      <c r="B158" s="9">
        <v>1810102080</v>
      </c>
      <c r="C158" s="33" t="s">
        <v>86</v>
      </c>
      <c r="D158" s="25">
        <v>0</v>
      </c>
      <c r="E158" s="40">
        <f>1567.7+68</f>
        <v>1635.7</v>
      </c>
      <c r="F158" s="40">
        <f>D158+E158</f>
        <v>1635.7</v>
      </c>
    </row>
    <row r="159" spans="1:6" x14ac:dyDescent="0.2">
      <c r="A159" s="8" t="s">
        <v>65</v>
      </c>
      <c r="B159" s="9">
        <v>1810102040</v>
      </c>
      <c r="C159" s="33" t="s">
        <v>76</v>
      </c>
      <c r="D159" s="25">
        <f>D160+D162+D164</f>
        <v>8712.6</v>
      </c>
      <c r="E159" s="25">
        <f t="shared" ref="E159:F159" si="64">E160+E162+E164</f>
        <v>520</v>
      </c>
      <c r="F159" s="25">
        <f t="shared" si="64"/>
        <v>9232.6</v>
      </c>
    </row>
    <row r="160" spans="1:6" ht="45" x14ac:dyDescent="0.2">
      <c r="A160" s="3" t="s">
        <v>80</v>
      </c>
      <c r="B160" s="9">
        <v>1810102040</v>
      </c>
      <c r="C160" s="33" t="s">
        <v>81</v>
      </c>
      <c r="D160" s="25">
        <f>D161</f>
        <v>8468.5</v>
      </c>
      <c r="E160" s="25">
        <f t="shared" ref="E160:F160" si="65">E161</f>
        <v>520</v>
      </c>
      <c r="F160" s="25">
        <f t="shared" si="65"/>
        <v>8988.5</v>
      </c>
    </row>
    <row r="161" spans="1:6" ht="22.5" x14ac:dyDescent="0.2">
      <c r="A161" s="3" t="s">
        <v>85</v>
      </c>
      <c r="B161" s="9">
        <v>1810102040</v>
      </c>
      <c r="C161" s="33" t="s">
        <v>86</v>
      </c>
      <c r="D161" s="25">
        <v>8468.5</v>
      </c>
      <c r="E161" s="40">
        <f>520</f>
        <v>520</v>
      </c>
      <c r="F161" s="40">
        <f>D161+E161</f>
        <v>8988.5</v>
      </c>
    </row>
    <row r="162" spans="1:6" ht="22.5" x14ac:dyDescent="0.2">
      <c r="A162" s="3" t="s">
        <v>214</v>
      </c>
      <c r="B162" s="9">
        <v>1810102040</v>
      </c>
      <c r="C162" s="33" t="s">
        <v>77</v>
      </c>
      <c r="D162" s="25">
        <f>D163</f>
        <v>237.1</v>
      </c>
      <c r="E162" s="25">
        <f t="shared" ref="E162:F162" si="66">E163</f>
        <v>0</v>
      </c>
      <c r="F162" s="25">
        <f t="shared" si="66"/>
        <v>237.1</v>
      </c>
    </row>
    <row r="163" spans="1:6" ht="22.5" x14ac:dyDescent="0.2">
      <c r="A163" s="3" t="s">
        <v>78</v>
      </c>
      <c r="B163" s="9">
        <v>1810102040</v>
      </c>
      <c r="C163" s="33" t="s">
        <v>79</v>
      </c>
      <c r="D163" s="25">
        <v>237.1</v>
      </c>
      <c r="E163" s="40"/>
      <c r="F163" s="40">
        <f>D163+E163</f>
        <v>237.1</v>
      </c>
    </row>
    <row r="164" spans="1:6" x14ac:dyDescent="0.2">
      <c r="A164" s="3" t="s">
        <v>87</v>
      </c>
      <c r="B164" s="9">
        <v>1810102040</v>
      </c>
      <c r="C164" s="33" t="s">
        <v>88</v>
      </c>
      <c r="D164" s="25">
        <f>D165</f>
        <v>7</v>
      </c>
      <c r="E164" s="25">
        <f t="shared" ref="E164:F164" si="67">E165</f>
        <v>0</v>
      </c>
      <c r="F164" s="25">
        <f t="shared" si="67"/>
        <v>7</v>
      </c>
    </row>
    <row r="165" spans="1:6" x14ac:dyDescent="0.2">
      <c r="A165" s="3" t="s">
        <v>89</v>
      </c>
      <c r="B165" s="9">
        <v>1810102040</v>
      </c>
      <c r="C165" s="33" t="s">
        <v>90</v>
      </c>
      <c r="D165" s="25">
        <v>7</v>
      </c>
      <c r="E165" s="40"/>
      <c r="F165" s="40">
        <f>D165+E165</f>
        <v>7</v>
      </c>
    </row>
    <row r="166" spans="1:6" x14ac:dyDescent="0.2">
      <c r="A166" s="5" t="s">
        <v>132</v>
      </c>
      <c r="B166" s="9">
        <v>1810102400</v>
      </c>
      <c r="C166" s="33"/>
      <c r="D166" s="25">
        <f>D167+D169</f>
        <v>402.2</v>
      </c>
      <c r="E166" s="25">
        <f t="shared" ref="E166:F166" si="68">E167+E169</f>
        <v>0</v>
      </c>
      <c r="F166" s="25">
        <f t="shared" si="68"/>
        <v>402.2</v>
      </c>
    </row>
    <row r="167" spans="1:6" ht="45" x14ac:dyDescent="0.2">
      <c r="A167" s="3" t="s">
        <v>80</v>
      </c>
      <c r="B167" s="9">
        <v>1810102400</v>
      </c>
      <c r="C167" s="33">
        <v>100</v>
      </c>
      <c r="D167" s="25">
        <f>D168</f>
        <v>360</v>
      </c>
      <c r="E167" s="25">
        <f t="shared" ref="E167:F167" si="69">E168</f>
        <v>0</v>
      </c>
      <c r="F167" s="25">
        <f t="shared" si="69"/>
        <v>360</v>
      </c>
    </row>
    <row r="168" spans="1:6" ht="22.5" x14ac:dyDescent="0.2">
      <c r="A168" s="3" t="s">
        <v>85</v>
      </c>
      <c r="B168" s="9">
        <v>1810102400</v>
      </c>
      <c r="C168" s="33">
        <v>120</v>
      </c>
      <c r="D168" s="25">
        <v>360</v>
      </c>
      <c r="E168" s="40"/>
      <c r="F168" s="40">
        <f>D168+E168</f>
        <v>360</v>
      </c>
    </row>
    <row r="169" spans="1:6" ht="22.5" x14ac:dyDescent="0.2">
      <c r="A169" s="3" t="s">
        <v>214</v>
      </c>
      <c r="B169" s="9">
        <v>1810102400</v>
      </c>
      <c r="C169" s="33">
        <v>200</v>
      </c>
      <c r="D169" s="25">
        <f>D170</f>
        <v>42.2</v>
      </c>
      <c r="E169" s="25">
        <f t="shared" ref="E169:F169" si="70">E170</f>
        <v>0</v>
      </c>
      <c r="F169" s="25">
        <f t="shared" si="70"/>
        <v>42.2</v>
      </c>
    </row>
    <row r="170" spans="1:6" ht="22.5" x14ac:dyDescent="0.2">
      <c r="A170" s="3" t="s">
        <v>78</v>
      </c>
      <c r="B170" s="9">
        <v>1810102400</v>
      </c>
      <c r="C170" s="33">
        <v>240</v>
      </c>
      <c r="D170" s="25">
        <v>42.2</v>
      </c>
      <c r="E170" s="40"/>
      <c r="F170" s="40">
        <f>D170+E170</f>
        <v>42.2</v>
      </c>
    </row>
    <row r="171" spans="1:6" ht="45" x14ac:dyDescent="0.2">
      <c r="A171" s="3" t="s">
        <v>164</v>
      </c>
      <c r="B171" s="9">
        <v>1810189020</v>
      </c>
      <c r="C171" s="33"/>
      <c r="D171" s="25">
        <f>D172</f>
        <v>7.4</v>
      </c>
      <c r="E171" s="25">
        <f t="shared" ref="E171:F172" si="71">E172</f>
        <v>8.1</v>
      </c>
      <c r="F171" s="25">
        <f t="shared" si="71"/>
        <v>15.5</v>
      </c>
    </row>
    <row r="172" spans="1:6" x14ac:dyDescent="0.2">
      <c r="A172" s="3" t="s">
        <v>97</v>
      </c>
      <c r="B172" s="9">
        <v>1810189020</v>
      </c>
      <c r="C172" s="33">
        <v>500</v>
      </c>
      <c r="D172" s="25">
        <f>D173</f>
        <v>7.4</v>
      </c>
      <c r="E172" s="25">
        <f t="shared" si="71"/>
        <v>8.1</v>
      </c>
      <c r="F172" s="25">
        <f t="shared" si="71"/>
        <v>15.5</v>
      </c>
    </row>
    <row r="173" spans="1:6" x14ac:dyDescent="0.2">
      <c r="A173" s="3" t="s">
        <v>74</v>
      </c>
      <c r="B173" s="9">
        <v>1810189020</v>
      </c>
      <c r="C173" s="33">
        <v>540</v>
      </c>
      <c r="D173" s="25">
        <v>7.4</v>
      </c>
      <c r="E173" s="40">
        <v>8.1</v>
      </c>
      <c r="F173" s="40">
        <f>D173+E173</f>
        <v>15.5</v>
      </c>
    </row>
    <row r="174" spans="1:6" ht="22.5" x14ac:dyDescent="0.2">
      <c r="A174" s="3" t="s">
        <v>175</v>
      </c>
      <c r="B174" s="9">
        <v>1810300000</v>
      </c>
      <c r="C174" s="33"/>
      <c r="D174" s="25">
        <f>D175</f>
        <v>108.5</v>
      </c>
      <c r="E174" s="25">
        <f t="shared" ref="E174:F174" si="72">E175</f>
        <v>0</v>
      </c>
      <c r="F174" s="25">
        <f t="shared" si="72"/>
        <v>108.5</v>
      </c>
    </row>
    <row r="175" spans="1:6" x14ac:dyDescent="0.2">
      <c r="A175" s="3" t="s">
        <v>132</v>
      </c>
      <c r="B175" s="9">
        <v>1810302400</v>
      </c>
      <c r="C175" s="33"/>
      <c r="D175" s="25">
        <f>D176+D178</f>
        <v>108.5</v>
      </c>
      <c r="E175" s="25">
        <f t="shared" ref="E175:F175" si="73">E176+E178</f>
        <v>0</v>
      </c>
      <c r="F175" s="25">
        <f t="shared" si="73"/>
        <v>108.5</v>
      </c>
    </row>
    <row r="176" spans="1:6" ht="45" x14ac:dyDescent="0.2">
      <c r="A176" s="3" t="s">
        <v>80</v>
      </c>
      <c r="B176" s="9">
        <v>1810302400</v>
      </c>
      <c r="C176" s="33" t="s">
        <v>81</v>
      </c>
      <c r="D176" s="25">
        <f>D177</f>
        <v>70.5</v>
      </c>
      <c r="E176" s="25">
        <f t="shared" ref="E176:F176" si="74">E177</f>
        <v>0</v>
      </c>
      <c r="F176" s="25">
        <f t="shared" si="74"/>
        <v>70.5</v>
      </c>
    </row>
    <row r="177" spans="1:6" ht="22.5" x14ac:dyDescent="0.2">
      <c r="A177" s="3" t="s">
        <v>85</v>
      </c>
      <c r="B177" s="9">
        <v>1810302400</v>
      </c>
      <c r="C177" s="33" t="s">
        <v>86</v>
      </c>
      <c r="D177" s="25">
        <v>70.5</v>
      </c>
      <c r="E177" s="40"/>
      <c r="F177" s="40">
        <f>D177+E177</f>
        <v>70.5</v>
      </c>
    </row>
    <row r="178" spans="1:6" ht="22.5" x14ac:dyDescent="0.2">
      <c r="A178" s="3" t="s">
        <v>214</v>
      </c>
      <c r="B178" s="9">
        <v>1810302400</v>
      </c>
      <c r="C178" s="33" t="s">
        <v>77</v>
      </c>
      <c r="D178" s="25">
        <f>D179</f>
        <v>38</v>
      </c>
      <c r="E178" s="25">
        <f t="shared" ref="E178:F178" si="75">E179</f>
        <v>0</v>
      </c>
      <c r="F178" s="25">
        <f t="shared" si="75"/>
        <v>38</v>
      </c>
    </row>
    <row r="179" spans="1:6" ht="22.5" x14ac:dyDescent="0.2">
      <c r="A179" s="3" t="s">
        <v>78</v>
      </c>
      <c r="B179" s="9">
        <v>1810302400</v>
      </c>
      <c r="C179" s="33" t="s">
        <v>79</v>
      </c>
      <c r="D179" s="25">
        <v>38</v>
      </c>
      <c r="E179" s="40"/>
      <c r="F179" s="40">
        <f>D179+E179</f>
        <v>38</v>
      </c>
    </row>
    <row r="180" spans="1:6" ht="22.5" x14ac:dyDescent="0.2">
      <c r="A180" s="8" t="s">
        <v>252</v>
      </c>
      <c r="B180" s="9">
        <v>2400000000</v>
      </c>
      <c r="C180" s="33" t="s">
        <v>76</v>
      </c>
      <c r="D180" s="25">
        <f>D181+D185+D189</f>
        <v>504.5</v>
      </c>
      <c r="E180" s="25">
        <f>E181+E185+E189+E193</f>
        <v>388.5</v>
      </c>
      <c r="F180" s="25">
        <f>F181+F185+F189+F193</f>
        <v>893</v>
      </c>
    </row>
    <row r="181" spans="1:6" ht="23.25" customHeight="1" x14ac:dyDescent="0.2">
      <c r="A181" s="8" t="s">
        <v>148</v>
      </c>
      <c r="B181" s="9">
        <v>2400100000</v>
      </c>
      <c r="C181" s="33" t="s">
        <v>76</v>
      </c>
      <c r="D181" s="25">
        <f>D182</f>
        <v>80</v>
      </c>
      <c r="E181" s="25">
        <f t="shared" ref="E181:F183" si="76">E182</f>
        <v>14</v>
      </c>
      <c r="F181" s="25">
        <f t="shared" si="76"/>
        <v>94</v>
      </c>
    </row>
    <row r="182" spans="1:6" ht="27.75" customHeight="1" x14ac:dyDescent="0.2">
      <c r="A182" s="8" t="s">
        <v>134</v>
      </c>
      <c r="B182" s="9">
        <v>2400199990</v>
      </c>
      <c r="C182" s="33"/>
      <c r="D182" s="25">
        <f>D183</f>
        <v>80</v>
      </c>
      <c r="E182" s="25">
        <f t="shared" si="76"/>
        <v>14</v>
      </c>
      <c r="F182" s="25">
        <f t="shared" si="76"/>
        <v>94</v>
      </c>
    </row>
    <row r="183" spans="1:6" ht="22.5" x14ac:dyDescent="0.2">
      <c r="A183" s="3" t="s">
        <v>214</v>
      </c>
      <c r="B183" s="9">
        <v>2400199990</v>
      </c>
      <c r="C183" s="33" t="s">
        <v>77</v>
      </c>
      <c r="D183" s="25">
        <f>D184</f>
        <v>80</v>
      </c>
      <c r="E183" s="25">
        <f t="shared" si="76"/>
        <v>14</v>
      </c>
      <c r="F183" s="25">
        <f t="shared" si="76"/>
        <v>94</v>
      </c>
    </row>
    <row r="184" spans="1:6" ht="22.5" x14ac:dyDescent="0.2">
      <c r="A184" s="3" t="s">
        <v>78</v>
      </c>
      <c r="B184" s="9">
        <v>2400199990</v>
      </c>
      <c r="C184" s="33" t="s">
        <v>79</v>
      </c>
      <c r="D184" s="25">
        <v>80</v>
      </c>
      <c r="E184" s="40">
        <v>14</v>
      </c>
      <c r="F184" s="40">
        <f>D184+E184</f>
        <v>94</v>
      </c>
    </row>
    <row r="185" spans="1:6" ht="35.25" customHeight="1" x14ac:dyDescent="0.2">
      <c r="A185" s="8" t="s">
        <v>149</v>
      </c>
      <c r="B185" s="9">
        <v>2400200000</v>
      </c>
      <c r="C185" s="33" t="s">
        <v>76</v>
      </c>
      <c r="D185" s="25">
        <f>D186</f>
        <v>50</v>
      </c>
      <c r="E185" s="25">
        <f t="shared" ref="E185:F187" si="77">E186</f>
        <v>0</v>
      </c>
      <c r="F185" s="25">
        <f t="shared" si="77"/>
        <v>50</v>
      </c>
    </row>
    <row r="186" spans="1:6" ht="25.5" customHeight="1" x14ac:dyDescent="0.2">
      <c r="A186" s="8" t="s">
        <v>134</v>
      </c>
      <c r="B186" s="9">
        <v>2400299990</v>
      </c>
      <c r="C186" s="33"/>
      <c r="D186" s="25">
        <f>D187</f>
        <v>50</v>
      </c>
      <c r="E186" s="25">
        <f t="shared" si="77"/>
        <v>0</v>
      </c>
      <c r="F186" s="25">
        <f t="shared" si="77"/>
        <v>50</v>
      </c>
    </row>
    <row r="187" spans="1:6" ht="22.5" x14ac:dyDescent="0.2">
      <c r="A187" s="3" t="s">
        <v>214</v>
      </c>
      <c r="B187" s="9">
        <v>2400299990</v>
      </c>
      <c r="C187" s="33">
        <v>200</v>
      </c>
      <c r="D187" s="25">
        <f>D188</f>
        <v>50</v>
      </c>
      <c r="E187" s="25">
        <f t="shared" si="77"/>
        <v>0</v>
      </c>
      <c r="F187" s="25">
        <f t="shared" si="77"/>
        <v>50</v>
      </c>
    </row>
    <row r="188" spans="1:6" ht="22.5" x14ac:dyDescent="0.2">
      <c r="A188" s="3" t="s">
        <v>78</v>
      </c>
      <c r="B188" s="9">
        <v>2400299990</v>
      </c>
      <c r="C188" s="33">
        <v>240</v>
      </c>
      <c r="D188" s="25">
        <v>50</v>
      </c>
      <c r="E188" s="40"/>
      <c r="F188" s="40">
        <f>D188+E188</f>
        <v>50</v>
      </c>
    </row>
    <row r="189" spans="1:6" ht="22.5" customHeight="1" x14ac:dyDescent="0.2">
      <c r="A189" s="3" t="s">
        <v>150</v>
      </c>
      <c r="B189" s="9">
        <v>2400300000</v>
      </c>
      <c r="C189" s="33"/>
      <c r="D189" s="25">
        <f>D190</f>
        <v>374.5</v>
      </c>
      <c r="E189" s="25">
        <f t="shared" ref="E189:F191" si="78">E190</f>
        <v>-374.5</v>
      </c>
      <c r="F189" s="25">
        <f t="shared" si="78"/>
        <v>0</v>
      </c>
    </row>
    <row r="190" spans="1:6" ht="22.5" customHeight="1" x14ac:dyDescent="0.2">
      <c r="A190" s="3" t="s">
        <v>134</v>
      </c>
      <c r="B190" s="9">
        <v>2400399990</v>
      </c>
      <c r="C190" s="33"/>
      <c r="D190" s="25">
        <f>D191</f>
        <v>374.5</v>
      </c>
      <c r="E190" s="25">
        <f t="shared" si="78"/>
        <v>-374.5</v>
      </c>
      <c r="F190" s="25">
        <f t="shared" si="78"/>
        <v>0</v>
      </c>
    </row>
    <row r="191" spans="1:6" ht="22.5" x14ac:dyDescent="0.2">
      <c r="A191" s="3" t="s">
        <v>214</v>
      </c>
      <c r="B191" s="9">
        <v>2400399990</v>
      </c>
      <c r="C191" s="33" t="s">
        <v>77</v>
      </c>
      <c r="D191" s="25">
        <f>D192</f>
        <v>374.5</v>
      </c>
      <c r="E191" s="25">
        <f t="shared" si="78"/>
        <v>-374.5</v>
      </c>
      <c r="F191" s="25">
        <f t="shared" si="78"/>
        <v>0</v>
      </c>
    </row>
    <row r="192" spans="1:6" ht="22.5" x14ac:dyDescent="0.2">
      <c r="A192" s="3" t="s">
        <v>78</v>
      </c>
      <c r="B192" s="9">
        <v>2400399990</v>
      </c>
      <c r="C192" s="33" t="s">
        <v>79</v>
      </c>
      <c r="D192" s="25">
        <v>374.5</v>
      </c>
      <c r="E192" s="40">
        <v>-374.5</v>
      </c>
      <c r="F192" s="40">
        <f>D192+E192</f>
        <v>0</v>
      </c>
    </row>
    <row r="193" spans="1:6" ht="22.5" x14ac:dyDescent="0.2">
      <c r="A193" s="3" t="s">
        <v>274</v>
      </c>
      <c r="B193" s="9">
        <v>2400400000</v>
      </c>
      <c r="C193" s="33"/>
      <c r="D193" s="25">
        <f>D194</f>
        <v>0</v>
      </c>
      <c r="E193" s="25">
        <f t="shared" ref="E193:F195" si="79">E194</f>
        <v>749</v>
      </c>
      <c r="F193" s="25">
        <f t="shared" si="79"/>
        <v>749</v>
      </c>
    </row>
    <row r="194" spans="1:6" ht="22.5" x14ac:dyDescent="0.2">
      <c r="A194" s="3" t="s">
        <v>134</v>
      </c>
      <c r="B194" s="9">
        <v>2400499990</v>
      </c>
      <c r="C194" s="33"/>
      <c r="D194" s="25">
        <f>D195</f>
        <v>0</v>
      </c>
      <c r="E194" s="25">
        <f t="shared" si="79"/>
        <v>749</v>
      </c>
      <c r="F194" s="25">
        <f t="shared" si="79"/>
        <v>749</v>
      </c>
    </row>
    <row r="195" spans="1:6" ht="22.5" x14ac:dyDescent="0.2">
      <c r="A195" s="3" t="s">
        <v>214</v>
      </c>
      <c r="B195" s="9">
        <v>2400499990</v>
      </c>
      <c r="C195" s="33" t="s">
        <v>77</v>
      </c>
      <c r="D195" s="25">
        <f>D196</f>
        <v>0</v>
      </c>
      <c r="E195" s="25">
        <f t="shared" si="79"/>
        <v>749</v>
      </c>
      <c r="F195" s="25">
        <f t="shared" si="79"/>
        <v>749</v>
      </c>
    </row>
    <row r="196" spans="1:6" ht="22.5" x14ac:dyDescent="0.2">
      <c r="A196" s="3" t="s">
        <v>78</v>
      </c>
      <c r="B196" s="9">
        <v>2400499990</v>
      </c>
      <c r="C196" s="33" t="s">
        <v>79</v>
      </c>
      <c r="D196" s="25">
        <v>0</v>
      </c>
      <c r="E196" s="40">
        <f>749</f>
        <v>749</v>
      </c>
      <c r="F196" s="40">
        <f>D196+E196</f>
        <v>749</v>
      </c>
    </row>
    <row r="197" spans="1:6" ht="22.5" x14ac:dyDescent="0.2">
      <c r="A197" s="8" t="s">
        <v>116</v>
      </c>
      <c r="B197" s="9">
        <v>2500000000</v>
      </c>
      <c r="C197" s="33" t="s">
        <v>76</v>
      </c>
      <c r="D197" s="25">
        <f>D198</f>
        <v>3.2</v>
      </c>
      <c r="E197" s="25">
        <f t="shared" ref="E197:F200" si="80">E198</f>
        <v>0</v>
      </c>
      <c r="F197" s="25">
        <f t="shared" si="80"/>
        <v>3.2</v>
      </c>
    </row>
    <row r="198" spans="1:6" ht="42" customHeight="1" x14ac:dyDescent="0.2">
      <c r="A198" s="8" t="s">
        <v>167</v>
      </c>
      <c r="B198" s="9">
        <v>2500100000</v>
      </c>
      <c r="C198" s="33" t="s">
        <v>76</v>
      </c>
      <c r="D198" s="25">
        <f>D199</f>
        <v>3.2</v>
      </c>
      <c r="E198" s="25">
        <f t="shared" si="80"/>
        <v>0</v>
      </c>
      <c r="F198" s="25">
        <f t="shared" si="80"/>
        <v>3.2</v>
      </c>
    </row>
    <row r="199" spans="1:6" ht="30" customHeight="1" x14ac:dyDescent="0.2">
      <c r="A199" s="8" t="s">
        <v>134</v>
      </c>
      <c r="B199" s="9">
        <v>2500199990</v>
      </c>
      <c r="C199" s="33"/>
      <c r="D199" s="25">
        <f>D200</f>
        <v>3.2</v>
      </c>
      <c r="E199" s="25">
        <f t="shared" si="80"/>
        <v>0</v>
      </c>
      <c r="F199" s="25">
        <f t="shared" si="80"/>
        <v>3.2</v>
      </c>
    </row>
    <row r="200" spans="1:6" ht="37.5" customHeight="1" x14ac:dyDescent="0.2">
      <c r="A200" s="3" t="s">
        <v>214</v>
      </c>
      <c r="B200" s="9">
        <v>2500199990</v>
      </c>
      <c r="C200" s="33" t="s">
        <v>77</v>
      </c>
      <c r="D200" s="25">
        <f>D201</f>
        <v>3.2</v>
      </c>
      <c r="E200" s="25">
        <f t="shared" si="80"/>
        <v>0</v>
      </c>
      <c r="F200" s="25">
        <f t="shared" si="80"/>
        <v>3.2</v>
      </c>
    </row>
    <row r="201" spans="1:6" ht="45.75" customHeight="1" x14ac:dyDescent="0.2">
      <c r="A201" s="3" t="s">
        <v>78</v>
      </c>
      <c r="B201" s="9">
        <v>2500199990</v>
      </c>
      <c r="C201" s="33" t="s">
        <v>79</v>
      </c>
      <c r="D201" s="25">
        <v>3.2</v>
      </c>
      <c r="E201" s="40"/>
      <c r="F201" s="40">
        <f>D201+E201</f>
        <v>3.2</v>
      </c>
    </row>
    <row r="202" spans="1:6" ht="30" customHeight="1" x14ac:dyDescent="0.2">
      <c r="A202" s="8" t="s">
        <v>98</v>
      </c>
      <c r="B202" s="9">
        <v>5000000000</v>
      </c>
      <c r="C202" s="33" t="s">
        <v>76</v>
      </c>
      <c r="D202" s="25">
        <f>D203+D207</f>
        <v>172.1</v>
      </c>
      <c r="E202" s="25">
        <f t="shared" ref="E202:F202" si="81">E203+E207</f>
        <v>-8.1</v>
      </c>
      <c r="F202" s="25">
        <f t="shared" si="81"/>
        <v>164</v>
      </c>
    </row>
    <row r="203" spans="1:6" ht="30" customHeight="1" x14ac:dyDescent="0.2">
      <c r="A203" s="8" t="s">
        <v>135</v>
      </c>
      <c r="B203" s="9">
        <v>5000100000</v>
      </c>
      <c r="C203" s="33"/>
      <c r="D203" s="25">
        <f t="shared" ref="D203:F205" si="82">D204</f>
        <v>164</v>
      </c>
      <c r="E203" s="25">
        <f t="shared" si="82"/>
        <v>0</v>
      </c>
      <c r="F203" s="25">
        <f t="shared" si="82"/>
        <v>164</v>
      </c>
    </row>
    <row r="204" spans="1:6" ht="30" customHeight="1" x14ac:dyDescent="0.2">
      <c r="A204" s="8" t="s">
        <v>136</v>
      </c>
      <c r="B204" s="9">
        <v>5000151180</v>
      </c>
      <c r="C204" s="33" t="s">
        <v>76</v>
      </c>
      <c r="D204" s="25">
        <f t="shared" si="82"/>
        <v>164</v>
      </c>
      <c r="E204" s="25">
        <f t="shared" si="82"/>
        <v>0</v>
      </c>
      <c r="F204" s="25">
        <f t="shared" si="82"/>
        <v>164</v>
      </c>
    </row>
    <row r="205" spans="1:6" ht="51" customHeight="1" x14ac:dyDescent="0.2">
      <c r="A205" s="3" t="s">
        <v>80</v>
      </c>
      <c r="B205" s="9">
        <v>5000151180</v>
      </c>
      <c r="C205" s="33" t="s">
        <v>81</v>
      </c>
      <c r="D205" s="25">
        <f t="shared" si="82"/>
        <v>164</v>
      </c>
      <c r="E205" s="25">
        <f t="shared" si="82"/>
        <v>0</v>
      </c>
      <c r="F205" s="25">
        <f t="shared" si="82"/>
        <v>164</v>
      </c>
    </row>
    <row r="206" spans="1:6" ht="22.5" x14ac:dyDescent="0.2">
      <c r="A206" s="3" t="s">
        <v>85</v>
      </c>
      <c r="B206" s="9">
        <v>5000151180</v>
      </c>
      <c r="C206" s="33" t="s">
        <v>86</v>
      </c>
      <c r="D206" s="25">
        <v>164</v>
      </c>
      <c r="E206" s="40"/>
      <c r="F206" s="40">
        <f>D206+E206</f>
        <v>164</v>
      </c>
    </row>
    <row r="207" spans="1:6" ht="33.75" x14ac:dyDescent="0.2">
      <c r="A207" s="8" t="s">
        <v>193</v>
      </c>
      <c r="B207" s="28" t="s">
        <v>261</v>
      </c>
      <c r="C207" s="33"/>
      <c r="D207" s="25">
        <f>D208</f>
        <v>8.1</v>
      </c>
      <c r="E207" s="25">
        <f t="shared" ref="E207:F209" si="83">E208</f>
        <v>-8.1</v>
      </c>
      <c r="F207" s="25">
        <f t="shared" si="83"/>
        <v>0</v>
      </c>
    </row>
    <row r="208" spans="1:6" ht="45" x14ac:dyDescent="0.2">
      <c r="A208" s="3" t="s">
        <v>164</v>
      </c>
      <c r="B208" s="28" t="s">
        <v>263</v>
      </c>
      <c r="C208" s="33"/>
      <c r="D208" s="25">
        <f>D209</f>
        <v>8.1</v>
      </c>
      <c r="E208" s="25">
        <f t="shared" si="83"/>
        <v>-8.1</v>
      </c>
      <c r="F208" s="25">
        <f t="shared" si="83"/>
        <v>0</v>
      </c>
    </row>
    <row r="209" spans="1:6" x14ac:dyDescent="0.2">
      <c r="A209" s="3" t="s">
        <v>97</v>
      </c>
      <c r="B209" s="28" t="s">
        <v>263</v>
      </c>
      <c r="C209" s="33">
        <v>500</v>
      </c>
      <c r="D209" s="25">
        <f>D210</f>
        <v>8.1</v>
      </c>
      <c r="E209" s="25">
        <f t="shared" si="83"/>
        <v>-8.1</v>
      </c>
      <c r="F209" s="25">
        <f t="shared" si="83"/>
        <v>0</v>
      </c>
    </row>
    <row r="210" spans="1:6" x14ac:dyDescent="0.2">
      <c r="A210" s="3" t="s">
        <v>74</v>
      </c>
      <c r="B210" s="28" t="s">
        <v>263</v>
      </c>
      <c r="C210" s="33">
        <v>540</v>
      </c>
      <c r="D210" s="25">
        <v>8.1</v>
      </c>
      <c r="E210" s="40">
        <v>-8.1</v>
      </c>
      <c r="F210" s="40">
        <f>D210+E210</f>
        <v>0</v>
      </c>
    </row>
    <row r="211" spans="1:6" x14ac:dyDescent="0.2">
      <c r="A211" s="68" t="s">
        <v>187</v>
      </c>
      <c r="B211" s="48"/>
      <c r="C211" s="69"/>
      <c r="D211" s="27">
        <f>D7+D16+D37+D47+D74+D98+D112+D118+D124+D143+D180+D197+D202</f>
        <v>26885.200000000001</v>
      </c>
      <c r="E211" s="27">
        <f t="shared" ref="E211:F211" si="84">E7+E16+E37+E47+E74+E98+E112+E118+E124+E143+E180+E197+E202</f>
        <v>2529.0481</v>
      </c>
      <c r="F211" s="27">
        <f t="shared" si="84"/>
        <v>29414.248100000001</v>
      </c>
    </row>
    <row r="212" spans="1:6" ht="27" customHeight="1" x14ac:dyDescent="0.2">
      <c r="A212" s="67"/>
      <c r="B212" s="67"/>
      <c r="D212" s="70"/>
    </row>
    <row r="213" spans="1:6" x14ac:dyDescent="0.2">
      <c r="A213" s="67"/>
      <c r="B213" s="67"/>
      <c r="D213" s="70"/>
    </row>
    <row r="214" spans="1:6" x14ac:dyDescent="0.2">
      <c r="A214" s="67"/>
      <c r="B214" s="67"/>
    </row>
    <row r="215" spans="1:6" x14ac:dyDescent="0.2">
      <c r="A215" s="67"/>
      <c r="B215" s="67"/>
    </row>
    <row r="216" spans="1:6" ht="26.25" customHeight="1" x14ac:dyDescent="0.2">
      <c r="A216" s="67"/>
      <c r="B216" s="67"/>
    </row>
    <row r="217" spans="1:6" ht="26.25" customHeight="1" x14ac:dyDescent="0.2">
      <c r="A217" s="67"/>
      <c r="B217" s="67"/>
    </row>
    <row r="218" spans="1:6" ht="43.5" customHeight="1" x14ac:dyDescent="0.2">
      <c r="A218" s="67"/>
      <c r="B218" s="67"/>
    </row>
    <row r="219" spans="1:6" x14ac:dyDescent="0.2">
      <c r="A219" s="67"/>
      <c r="B219" s="67"/>
    </row>
    <row r="220" spans="1:6" x14ac:dyDescent="0.2">
      <c r="A220" s="67"/>
      <c r="B220" s="67"/>
    </row>
    <row r="221" spans="1:6" x14ac:dyDescent="0.2">
      <c r="A221" s="67"/>
      <c r="B221" s="67"/>
    </row>
    <row r="222" spans="1:6" ht="30" customHeight="1" x14ac:dyDescent="0.2">
      <c r="A222" s="67"/>
      <c r="B222" s="67"/>
    </row>
    <row r="223" spans="1:6" ht="15" customHeight="1" x14ac:dyDescent="0.2">
      <c r="A223" s="67"/>
      <c r="B223" s="67"/>
    </row>
    <row r="224" spans="1:6" ht="31.5" customHeight="1" x14ac:dyDescent="0.2">
      <c r="A224" s="67"/>
      <c r="B224" s="67"/>
    </row>
    <row r="225" spans="1:2" ht="32.25" customHeight="1" x14ac:dyDescent="0.2">
      <c r="A225" s="67"/>
      <c r="B225" s="67"/>
    </row>
    <row r="226" spans="1:2" x14ac:dyDescent="0.2">
      <c r="A226" s="67"/>
      <c r="B226" s="67"/>
    </row>
  </sheetData>
  <autoFilter ref="A6:D226"/>
  <mergeCells count="4">
    <mergeCell ref="A3:D4"/>
    <mergeCell ref="C2:D2"/>
    <mergeCell ref="E2:F2"/>
    <mergeCell ref="E1:F1"/>
  </mergeCells>
  <pageMargins left="0" right="0" top="0" bottom="0" header="0" footer="0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30"/>
  <sheetViews>
    <sheetView zoomScaleNormal="100" workbookViewId="0">
      <selection activeCell="D1" sqref="D1:F1"/>
    </sheetView>
  </sheetViews>
  <sheetFormatPr defaultRowHeight="11.25" x14ac:dyDescent="0.2"/>
  <cols>
    <col min="1" max="1" width="47.7109375" style="79" customWidth="1"/>
    <col min="2" max="2" width="7" style="84" customWidth="1"/>
    <col min="3" max="3" width="9.5703125" style="84" customWidth="1"/>
    <col min="4" max="4" width="17" style="84" customWidth="1"/>
    <col min="5" max="16384" width="9.140625" style="79"/>
  </cols>
  <sheetData>
    <row r="1" spans="1:6" ht="45.75" customHeight="1" x14ac:dyDescent="0.2">
      <c r="D1" s="121" t="s">
        <v>287</v>
      </c>
      <c r="E1" s="121"/>
      <c r="F1" s="121"/>
    </row>
    <row r="2" spans="1:6" ht="46.5" customHeight="1" x14ac:dyDescent="0.2">
      <c r="B2" s="85"/>
      <c r="C2" s="85"/>
      <c r="D2" s="121" t="s">
        <v>281</v>
      </c>
      <c r="E2" s="121"/>
      <c r="F2" s="121"/>
    </row>
    <row r="4" spans="1:6" ht="24.75" customHeight="1" x14ac:dyDescent="0.2">
      <c r="A4" s="125" t="s">
        <v>186</v>
      </c>
      <c r="B4" s="125"/>
      <c r="C4" s="125"/>
      <c r="D4" s="125"/>
      <c r="E4" s="125"/>
      <c r="F4" s="125"/>
    </row>
    <row r="6" spans="1:6" x14ac:dyDescent="0.2">
      <c r="E6" s="84"/>
      <c r="F6" s="84" t="s">
        <v>61</v>
      </c>
    </row>
    <row r="7" spans="1:6" ht="77.25" customHeight="1" x14ac:dyDescent="0.2">
      <c r="A7" s="106" t="s">
        <v>28</v>
      </c>
      <c r="B7" s="106" t="s">
        <v>29</v>
      </c>
      <c r="C7" s="106" t="s">
        <v>30</v>
      </c>
      <c r="D7" s="59" t="s">
        <v>280</v>
      </c>
      <c r="E7" s="59" t="s">
        <v>278</v>
      </c>
      <c r="F7" s="59" t="s">
        <v>279</v>
      </c>
    </row>
    <row r="8" spans="1:6" x14ac:dyDescent="0.2">
      <c r="A8" s="107" t="s">
        <v>34</v>
      </c>
      <c r="B8" s="108">
        <v>1</v>
      </c>
      <c r="C8" s="108">
        <v>0</v>
      </c>
      <c r="D8" s="47">
        <f>D9+D10+D12+D13+D11</f>
        <v>14695.500000000002</v>
      </c>
      <c r="E8" s="47">
        <f t="shared" ref="E8:F8" si="0">E9+E10+E12+E13+E11</f>
        <v>844</v>
      </c>
      <c r="F8" s="47">
        <f t="shared" si="0"/>
        <v>15539.500000000002</v>
      </c>
    </row>
    <row r="9" spans="1:6" ht="25.5" customHeight="1" x14ac:dyDescent="0.2">
      <c r="A9" s="107" t="s">
        <v>35</v>
      </c>
      <c r="B9" s="108">
        <v>1</v>
      </c>
      <c r="C9" s="108">
        <v>2</v>
      </c>
      <c r="D9" s="47">
        <v>1567.7</v>
      </c>
      <c r="E9" s="30">
        <v>68</v>
      </c>
      <c r="F9" s="44">
        <f>D9+E9</f>
        <v>1635.7</v>
      </c>
    </row>
    <row r="10" spans="1:6" ht="35.25" customHeight="1" x14ac:dyDescent="0.2">
      <c r="A10" s="107" t="s">
        <v>36</v>
      </c>
      <c r="B10" s="108">
        <v>1</v>
      </c>
      <c r="C10" s="108">
        <v>4</v>
      </c>
      <c r="D10" s="47">
        <v>8720</v>
      </c>
      <c r="E10" s="30">
        <v>520</v>
      </c>
      <c r="F10" s="44">
        <f t="shared" ref="F10:F13" si="1">D10+E10</f>
        <v>9240</v>
      </c>
    </row>
    <row r="11" spans="1:6" ht="35.25" customHeight="1" x14ac:dyDescent="0.2">
      <c r="A11" s="109" t="s">
        <v>165</v>
      </c>
      <c r="B11" s="108">
        <v>1</v>
      </c>
      <c r="C11" s="108">
        <v>6</v>
      </c>
      <c r="D11" s="47">
        <v>8.1</v>
      </c>
      <c r="E11" s="30"/>
      <c r="F11" s="44">
        <f t="shared" si="1"/>
        <v>8.1</v>
      </c>
    </row>
    <row r="12" spans="1:6" x14ac:dyDescent="0.2">
      <c r="A12" s="107" t="s">
        <v>37</v>
      </c>
      <c r="B12" s="108">
        <v>1</v>
      </c>
      <c r="C12" s="108">
        <v>11</v>
      </c>
      <c r="D12" s="47">
        <v>50</v>
      </c>
      <c r="E12" s="30"/>
      <c r="F12" s="44">
        <f t="shared" si="1"/>
        <v>50</v>
      </c>
    </row>
    <row r="13" spans="1:6" x14ac:dyDescent="0.2">
      <c r="A13" s="1" t="s">
        <v>38</v>
      </c>
      <c r="B13" s="19">
        <v>1</v>
      </c>
      <c r="C13" s="19">
        <v>13</v>
      </c>
      <c r="D13" s="43">
        <v>4349.7</v>
      </c>
      <c r="E13" s="46">
        <v>256</v>
      </c>
      <c r="F13" s="44">
        <f t="shared" si="1"/>
        <v>4605.7</v>
      </c>
    </row>
    <row r="14" spans="1:6" x14ac:dyDescent="0.2">
      <c r="A14" s="1" t="s">
        <v>39</v>
      </c>
      <c r="B14" s="19">
        <v>2</v>
      </c>
      <c r="C14" s="19">
        <v>0</v>
      </c>
      <c r="D14" s="43">
        <f>D15</f>
        <v>164</v>
      </c>
      <c r="E14" s="43">
        <f t="shared" ref="E14:F14" si="2">E15</f>
        <v>0</v>
      </c>
      <c r="F14" s="47">
        <f t="shared" si="2"/>
        <v>164</v>
      </c>
    </row>
    <row r="15" spans="1:6" x14ac:dyDescent="0.2">
      <c r="A15" s="1" t="s">
        <v>40</v>
      </c>
      <c r="B15" s="19">
        <v>2</v>
      </c>
      <c r="C15" s="19">
        <v>3</v>
      </c>
      <c r="D15" s="43">
        <v>164</v>
      </c>
      <c r="E15" s="46"/>
      <c r="F15" s="44">
        <f>D15+E15</f>
        <v>164</v>
      </c>
    </row>
    <row r="16" spans="1:6" ht="22.5" x14ac:dyDescent="0.2">
      <c r="A16" s="1" t="s">
        <v>41</v>
      </c>
      <c r="B16" s="19">
        <v>3</v>
      </c>
      <c r="C16" s="19">
        <v>0</v>
      </c>
      <c r="D16" s="43">
        <f>D17+D18+D19</f>
        <v>77.8</v>
      </c>
      <c r="E16" s="43">
        <f t="shared" ref="E16:F16" si="3">E17+E18+E19</f>
        <v>0</v>
      </c>
      <c r="F16" s="47">
        <f t="shared" si="3"/>
        <v>77.8</v>
      </c>
    </row>
    <row r="17" spans="1:6" x14ac:dyDescent="0.2">
      <c r="A17" s="1" t="s">
        <v>42</v>
      </c>
      <c r="B17" s="19">
        <v>3</v>
      </c>
      <c r="C17" s="19">
        <v>4</v>
      </c>
      <c r="D17" s="43">
        <v>40</v>
      </c>
      <c r="E17" s="46"/>
      <c r="F17" s="45">
        <f>D17+E17</f>
        <v>40</v>
      </c>
    </row>
    <row r="18" spans="1:6" ht="24" customHeight="1" x14ac:dyDescent="0.2">
      <c r="A18" s="1" t="s">
        <v>59</v>
      </c>
      <c r="B18" s="19">
        <v>3</v>
      </c>
      <c r="C18" s="19">
        <v>9</v>
      </c>
      <c r="D18" s="43">
        <v>10</v>
      </c>
      <c r="E18" s="46"/>
      <c r="F18" s="45">
        <f t="shared" ref="F18:F19" si="4">D18+E18</f>
        <v>10</v>
      </c>
    </row>
    <row r="19" spans="1:6" ht="24" customHeight="1" x14ac:dyDescent="0.2">
      <c r="A19" s="2" t="s">
        <v>140</v>
      </c>
      <c r="B19" s="19">
        <v>3</v>
      </c>
      <c r="C19" s="19">
        <v>14</v>
      </c>
      <c r="D19" s="43">
        <v>27.8</v>
      </c>
      <c r="E19" s="46"/>
      <c r="F19" s="45">
        <f t="shared" si="4"/>
        <v>27.8</v>
      </c>
    </row>
    <row r="20" spans="1:6" x14ac:dyDescent="0.2">
      <c r="A20" s="1" t="s">
        <v>43</v>
      </c>
      <c r="B20" s="19">
        <v>4</v>
      </c>
      <c r="C20" s="19">
        <v>0</v>
      </c>
      <c r="D20" s="43">
        <f>D21</f>
        <v>259.60000000000002</v>
      </c>
      <c r="E20" s="43">
        <f t="shared" ref="E20:F20" si="5">E21</f>
        <v>200</v>
      </c>
      <c r="F20" s="47">
        <f t="shared" si="5"/>
        <v>459.6</v>
      </c>
    </row>
    <row r="21" spans="1:6" x14ac:dyDescent="0.2">
      <c r="A21" s="1" t="s">
        <v>44</v>
      </c>
      <c r="B21" s="19">
        <v>4</v>
      </c>
      <c r="C21" s="19">
        <v>10</v>
      </c>
      <c r="D21" s="43">
        <v>259.60000000000002</v>
      </c>
      <c r="E21" s="46">
        <v>200</v>
      </c>
      <c r="F21" s="45">
        <f>D21+E21</f>
        <v>459.6</v>
      </c>
    </row>
    <row r="22" spans="1:6" x14ac:dyDescent="0.2">
      <c r="A22" s="1" t="s">
        <v>45</v>
      </c>
      <c r="B22" s="19">
        <v>5</v>
      </c>
      <c r="C22" s="19">
        <v>0</v>
      </c>
      <c r="D22" s="43">
        <f>D23+D24+D25</f>
        <v>4849.5</v>
      </c>
      <c r="E22" s="43">
        <f t="shared" ref="E22:F22" si="6">E23+E24+E25</f>
        <v>851.5</v>
      </c>
      <c r="F22" s="47">
        <f t="shared" si="6"/>
        <v>5701</v>
      </c>
    </row>
    <row r="23" spans="1:6" x14ac:dyDescent="0.2">
      <c r="A23" s="1" t="s">
        <v>72</v>
      </c>
      <c r="B23" s="19">
        <v>5</v>
      </c>
      <c r="C23" s="19">
        <v>1</v>
      </c>
      <c r="D23" s="43">
        <v>481</v>
      </c>
      <c r="E23" s="46">
        <v>463</v>
      </c>
      <c r="F23" s="45">
        <f>D23+E23</f>
        <v>944</v>
      </c>
    </row>
    <row r="24" spans="1:6" x14ac:dyDescent="0.2">
      <c r="A24" s="1" t="s">
        <v>60</v>
      </c>
      <c r="B24" s="19">
        <v>5</v>
      </c>
      <c r="C24" s="19">
        <v>2</v>
      </c>
      <c r="D24" s="43">
        <v>3739</v>
      </c>
      <c r="E24" s="46"/>
      <c r="F24" s="45">
        <f t="shared" ref="F24:F25" si="7">D24+E24</f>
        <v>3739</v>
      </c>
    </row>
    <row r="25" spans="1:6" x14ac:dyDescent="0.2">
      <c r="A25" s="1" t="s">
        <v>46</v>
      </c>
      <c r="B25" s="19">
        <v>5</v>
      </c>
      <c r="C25" s="19">
        <v>3</v>
      </c>
      <c r="D25" s="43">
        <v>629.5</v>
      </c>
      <c r="E25" s="46">
        <v>388.5</v>
      </c>
      <c r="F25" s="45">
        <f t="shared" si="7"/>
        <v>1018</v>
      </c>
    </row>
    <row r="26" spans="1:6" x14ac:dyDescent="0.2">
      <c r="A26" s="1" t="s">
        <v>63</v>
      </c>
      <c r="B26" s="19">
        <v>8</v>
      </c>
      <c r="C26" s="19">
        <v>0</v>
      </c>
      <c r="D26" s="43">
        <f>D27</f>
        <v>1989.2</v>
      </c>
      <c r="E26" s="43">
        <f t="shared" ref="E26:F26" si="8">E27</f>
        <v>25.5</v>
      </c>
      <c r="F26" s="47">
        <f t="shared" si="8"/>
        <v>2014.7</v>
      </c>
    </row>
    <row r="27" spans="1:6" x14ac:dyDescent="0.2">
      <c r="A27" s="1" t="s">
        <v>47</v>
      </c>
      <c r="B27" s="19">
        <v>8</v>
      </c>
      <c r="C27" s="19">
        <v>1</v>
      </c>
      <c r="D27" s="43">
        <v>1989.2</v>
      </c>
      <c r="E27" s="46">
        <v>25.5</v>
      </c>
      <c r="F27" s="45">
        <f>D27+E27</f>
        <v>2014.7</v>
      </c>
    </row>
    <row r="28" spans="1:6" x14ac:dyDescent="0.2">
      <c r="A28" s="1" t="s">
        <v>64</v>
      </c>
      <c r="B28" s="19">
        <v>11</v>
      </c>
      <c r="C28" s="19">
        <v>0</v>
      </c>
      <c r="D28" s="43">
        <f>D29</f>
        <v>4849.6000000000004</v>
      </c>
      <c r="E28" s="43">
        <f t="shared" ref="E28:F28" si="9">E29</f>
        <v>608</v>
      </c>
      <c r="F28" s="47">
        <f t="shared" si="9"/>
        <v>5457.6</v>
      </c>
    </row>
    <row r="29" spans="1:6" ht="12" thickBot="1" x14ac:dyDescent="0.25">
      <c r="A29" s="1" t="s">
        <v>48</v>
      </c>
      <c r="B29" s="19">
        <v>11</v>
      </c>
      <c r="C29" s="19">
        <v>1</v>
      </c>
      <c r="D29" s="43">
        <v>4849.6000000000004</v>
      </c>
      <c r="E29" s="46">
        <v>608</v>
      </c>
      <c r="F29" s="45">
        <f>D29+E29</f>
        <v>5457.6</v>
      </c>
    </row>
    <row r="30" spans="1:6" ht="12" thickBot="1" x14ac:dyDescent="0.25">
      <c r="A30" s="126"/>
      <c r="B30" s="127"/>
      <c r="C30" s="128"/>
      <c r="D30" s="105">
        <f>D8+D14+D16+D20+D22+D26+D28</f>
        <v>26885.200000000004</v>
      </c>
      <c r="E30" s="105">
        <f t="shared" ref="E30:F30" si="10">E8+E14+E16+E20+E22+E26+E28</f>
        <v>2529</v>
      </c>
      <c r="F30" s="47">
        <f t="shared" si="10"/>
        <v>29414.200000000004</v>
      </c>
    </row>
  </sheetData>
  <mergeCells count="4">
    <mergeCell ref="D1:F1"/>
    <mergeCell ref="D2:F2"/>
    <mergeCell ref="A4:F4"/>
    <mergeCell ref="A30:C30"/>
  </mergeCells>
  <pageMargins left="0.7" right="0.7" top="0.75" bottom="0.75" header="0.3" footer="0.3"/>
  <pageSetup paperSize="9" scale="8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23"/>
  <sheetViews>
    <sheetView zoomScaleNormal="100" workbookViewId="0">
      <selection activeCell="G1" sqref="G1:H1"/>
    </sheetView>
  </sheetViews>
  <sheetFormatPr defaultRowHeight="11.25" x14ac:dyDescent="0.2"/>
  <cols>
    <col min="1" max="1" width="55.140625" style="86" customWidth="1"/>
    <col min="2" max="2" width="5.42578125" style="87" customWidth="1"/>
    <col min="3" max="3" width="5.28515625" style="87" customWidth="1"/>
    <col min="4" max="4" width="18.42578125" style="88" customWidth="1"/>
    <col min="5" max="5" width="7.140625" style="89" customWidth="1"/>
    <col min="6" max="6" width="8.85546875" style="90" customWidth="1"/>
    <col min="7" max="7" width="12" style="90" customWidth="1"/>
    <col min="8" max="8" width="13" style="90" customWidth="1"/>
    <col min="9" max="16384" width="9.140625" style="90"/>
  </cols>
  <sheetData>
    <row r="1" spans="1:8" ht="68.25" customHeight="1" x14ac:dyDescent="0.2">
      <c r="G1" s="130" t="s">
        <v>288</v>
      </c>
      <c r="H1" s="130"/>
    </row>
    <row r="2" spans="1:8" ht="51.75" customHeight="1" x14ac:dyDescent="0.2">
      <c r="F2" s="91"/>
      <c r="G2" s="130" t="s">
        <v>267</v>
      </c>
      <c r="H2" s="130"/>
    </row>
    <row r="3" spans="1:8" ht="15.75" customHeight="1" x14ac:dyDescent="0.2">
      <c r="A3" s="129" t="s">
        <v>215</v>
      </c>
      <c r="B3" s="129"/>
      <c r="C3" s="129"/>
      <c r="D3" s="129"/>
      <c r="E3" s="129"/>
      <c r="F3" s="129"/>
      <c r="G3" s="129"/>
      <c r="H3" s="92"/>
    </row>
    <row r="5" spans="1:8" x14ac:dyDescent="0.2">
      <c r="A5" s="110"/>
      <c r="B5" s="53"/>
      <c r="C5" s="53"/>
      <c r="D5" s="111"/>
      <c r="E5" s="112"/>
      <c r="F5" s="113"/>
      <c r="G5" s="113"/>
      <c r="H5" s="113" t="s">
        <v>75</v>
      </c>
    </row>
    <row r="6" spans="1:8" x14ac:dyDescent="0.2">
      <c r="A6" s="114" t="s">
        <v>28</v>
      </c>
      <c r="B6" s="115" t="s">
        <v>29</v>
      </c>
      <c r="C6" s="115" t="s">
        <v>30</v>
      </c>
      <c r="D6" s="116" t="s">
        <v>31</v>
      </c>
      <c r="E6" s="11" t="s">
        <v>32</v>
      </c>
      <c r="F6" s="35" t="s">
        <v>33</v>
      </c>
      <c r="G6" s="21"/>
      <c r="H6" s="50"/>
    </row>
    <row r="7" spans="1:8" x14ac:dyDescent="0.2">
      <c r="A7" s="117" t="s">
        <v>34</v>
      </c>
      <c r="B7" s="15">
        <v>1</v>
      </c>
      <c r="C7" s="15">
        <v>0</v>
      </c>
      <c r="D7" s="11" t="s">
        <v>76</v>
      </c>
      <c r="E7" s="11" t="s">
        <v>76</v>
      </c>
      <c r="F7" s="25">
        <f>F8+F22+F41+F54+F61</f>
        <v>14695.5</v>
      </c>
      <c r="G7" s="25">
        <f>G8+G22+G41+G54+G61</f>
        <v>844.04809999999998</v>
      </c>
      <c r="H7" s="25">
        <f>H8+H22+H41+H54+H61</f>
        <v>15539.5481</v>
      </c>
    </row>
    <row r="8" spans="1:8" ht="22.5" x14ac:dyDescent="0.2">
      <c r="A8" s="117" t="s">
        <v>35</v>
      </c>
      <c r="B8" s="15">
        <v>1</v>
      </c>
      <c r="C8" s="15">
        <v>2</v>
      </c>
      <c r="D8" s="11" t="s">
        <v>76</v>
      </c>
      <c r="E8" s="11" t="s">
        <v>76</v>
      </c>
      <c r="F8" s="25">
        <f t="shared" ref="F8:H10" si="0">F9</f>
        <v>1567.6999999999998</v>
      </c>
      <c r="G8" s="25">
        <f t="shared" si="0"/>
        <v>68</v>
      </c>
      <c r="H8" s="25">
        <f t="shared" si="0"/>
        <v>1635.6999999999998</v>
      </c>
    </row>
    <row r="9" spans="1:8" ht="36.75" customHeight="1" x14ac:dyDescent="0.2">
      <c r="A9" s="17" t="s">
        <v>202</v>
      </c>
      <c r="B9" s="15">
        <v>1</v>
      </c>
      <c r="C9" s="15">
        <v>2</v>
      </c>
      <c r="D9" s="11">
        <v>1800000000</v>
      </c>
      <c r="E9" s="11" t="s">
        <v>76</v>
      </c>
      <c r="F9" s="25">
        <f t="shared" si="0"/>
        <v>1567.6999999999998</v>
      </c>
      <c r="G9" s="25">
        <f t="shared" si="0"/>
        <v>68</v>
      </c>
      <c r="H9" s="25">
        <f t="shared" si="0"/>
        <v>1635.6999999999998</v>
      </c>
    </row>
    <row r="10" spans="1:8" ht="36.75" customHeight="1" x14ac:dyDescent="0.2">
      <c r="A10" s="8" t="s">
        <v>192</v>
      </c>
      <c r="B10" s="10">
        <v>1</v>
      </c>
      <c r="C10" s="10">
        <v>2</v>
      </c>
      <c r="D10" s="28">
        <v>1810000000</v>
      </c>
      <c r="E10" s="28" t="s">
        <v>76</v>
      </c>
      <c r="F10" s="25">
        <f t="shared" si="0"/>
        <v>1567.6999999999998</v>
      </c>
      <c r="G10" s="25">
        <f t="shared" si="0"/>
        <v>68</v>
      </c>
      <c r="H10" s="25">
        <f t="shared" si="0"/>
        <v>1635.6999999999998</v>
      </c>
    </row>
    <row r="11" spans="1:8" ht="36.75" customHeight="1" x14ac:dyDescent="0.2">
      <c r="A11" s="8" t="s">
        <v>193</v>
      </c>
      <c r="B11" s="10">
        <v>1</v>
      </c>
      <c r="C11" s="10">
        <v>2</v>
      </c>
      <c r="D11" s="28">
        <v>1810100000</v>
      </c>
      <c r="E11" s="28"/>
      <c r="F11" s="25">
        <f>F12+F17</f>
        <v>1567.6999999999998</v>
      </c>
      <c r="G11" s="25">
        <f t="shared" ref="G11:H11" si="1">G12+G17</f>
        <v>68</v>
      </c>
      <c r="H11" s="25">
        <f t="shared" si="1"/>
        <v>1635.6999999999998</v>
      </c>
    </row>
    <row r="12" spans="1:8" x14ac:dyDescent="0.2">
      <c r="A12" s="8" t="s">
        <v>127</v>
      </c>
      <c r="B12" s="10">
        <v>1</v>
      </c>
      <c r="C12" s="10">
        <v>2</v>
      </c>
      <c r="D12" s="28">
        <v>1810102030</v>
      </c>
      <c r="E12" s="28" t="s">
        <v>58</v>
      </c>
      <c r="F12" s="25">
        <f>F13</f>
        <v>1567.6999999999998</v>
      </c>
      <c r="G12" s="25">
        <f t="shared" ref="G12:H13" si="2">G13</f>
        <v>-1567.6999999999998</v>
      </c>
      <c r="H12" s="25">
        <f t="shared" si="2"/>
        <v>0</v>
      </c>
    </row>
    <row r="13" spans="1:8" ht="43.5" customHeight="1" x14ac:dyDescent="0.2">
      <c r="A13" s="8" t="s">
        <v>80</v>
      </c>
      <c r="B13" s="10">
        <v>1</v>
      </c>
      <c r="C13" s="10">
        <v>2</v>
      </c>
      <c r="D13" s="28">
        <v>1810102030</v>
      </c>
      <c r="E13" s="28" t="s">
        <v>81</v>
      </c>
      <c r="F13" s="25">
        <f>F14</f>
        <v>1567.6999999999998</v>
      </c>
      <c r="G13" s="25">
        <f t="shared" si="2"/>
        <v>-1567.6999999999998</v>
      </c>
      <c r="H13" s="25">
        <f t="shared" si="2"/>
        <v>0</v>
      </c>
    </row>
    <row r="14" spans="1:8" ht="29.25" customHeight="1" x14ac:dyDescent="0.2">
      <c r="A14" s="8" t="s">
        <v>85</v>
      </c>
      <c r="B14" s="10">
        <v>1</v>
      </c>
      <c r="C14" s="10">
        <v>2</v>
      </c>
      <c r="D14" s="28">
        <v>1810102030</v>
      </c>
      <c r="E14" s="28" t="s">
        <v>86</v>
      </c>
      <c r="F14" s="25">
        <f>F15+F16</f>
        <v>1567.6999999999998</v>
      </c>
      <c r="G14" s="25">
        <f t="shared" ref="G14:H14" si="3">G15+G16</f>
        <v>-1567.6999999999998</v>
      </c>
      <c r="H14" s="25">
        <f t="shared" si="3"/>
        <v>0</v>
      </c>
    </row>
    <row r="15" spans="1:8" ht="16.5" customHeight="1" x14ac:dyDescent="0.2">
      <c r="A15" s="3" t="s">
        <v>179</v>
      </c>
      <c r="B15" s="10">
        <v>1</v>
      </c>
      <c r="C15" s="10">
        <v>2</v>
      </c>
      <c r="D15" s="28">
        <v>1810102030</v>
      </c>
      <c r="E15" s="28">
        <v>121</v>
      </c>
      <c r="F15" s="25">
        <v>1326.1</v>
      </c>
      <c r="G15" s="54">
        <v>-1326.1</v>
      </c>
      <c r="H15" s="56">
        <f>F15+G15</f>
        <v>0</v>
      </c>
    </row>
    <row r="16" spans="1:8" ht="22.5" customHeight="1" x14ac:dyDescent="0.2">
      <c r="A16" s="3" t="s">
        <v>180</v>
      </c>
      <c r="B16" s="10">
        <v>1</v>
      </c>
      <c r="C16" s="10">
        <v>2</v>
      </c>
      <c r="D16" s="28">
        <v>1810102030</v>
      </c>
      <c r="E16" s="28">
        <v>129</v>
      </c>
      <c r="F16" s="25">
        <v>241.6</v>
      </c>
      <c r="G16" s="54">
        <v>-241.6</v>
      </c>
      <c r="H16" s="56">
        <f>F16+G16</f>
        <v>0</v>
      </c>
    </row>
    <row r="17" spans="1:8" ht="22.5" customHeight="1" x14ac:dyDescent="0.2">
      <c r="A17" s="8" t="s">
        <v>271</v>
      </c>
      <c r="B17" s="10">
        <v>1</v>
      </c>
      <c r="C17" s="10">
        <v>2</v>
      </c>
      <c r="D17" s="28" t="s">
        <v>270</v>
      </c>
      <c r="E17" s="28" t="s">
        <v>58</v>
      </c>
      <c r="F17" s="25">
        <f>F18</f>
        <v>0</v>
      </c>
      <c r="G17" s="25">
        <f t="shared" ref="G17:H18" si="4">G18</f>
        <v>1635.6999999999998</v>
      </c>
      <c r="H17" s="25">
        <f t="shared" si="4"/>
        <v>1635.6999999999998</v>
      </c>
    </row>
    <row r="18" spans="1:8" ht="22.5" customHeight="1" x14ac:dyDescent="0.2">
      <c r="A18" s="8" t="s">
        <v>80</v>
      </c>
      <c r="B18" s="10">
        <v>1</v>
      </c>
      <c r="C18" s="10">
        <v>2</v>
      </c>
      <c r="D18" s="28" t="s">
        <v>270</v>
      </c>
      <c r="E18" s="28" t="s">
        <v>81</v>
      </c>
      <c r="F18" s="25">
        <f>F19</f>
        <v>0</v>
      </c>
      <c r="G18" s="25">
        <f t="shared" si="4"/>
        <v>1635.6999999999998</v>
      </c>
      <c r="H18" s="25">
        <f t="shared" si="4"/>
        <v>1635.6999999999998</v>
      </c>
    </row>
    <row r="19" spans="1:8" ht="22.5" customHeight="1" x14ac:dyDescent="0.2">
      <c r="A19" s="8" t="s">
        <v>85</v>
      </c>
      <c r="B19" s="10">
        <v>1</v>
      </c>
      <c r="C19" s="10">
        <v>2</v>
      </c>
      <c r="D19" s="28" t="s">
        <v>270</v>
      </c>
      <c r="E19" s="28" t="s">
        <v>86</v>
      </c>
      <c r="F19" s="25">
        <f>F20+F21</f>
        <v>0</v>
      </c>
      <c r="G19" s="25">
        <f t="shared" ref="G19:H19" si="5">G20+G21</f>
        <v>1635.6999999999998</v>
      </c>
      <c r="H19" s="25">
        <f t="shared" si="5"/>
        <v>1635.6999999999998</v>
      </c>
    </row>
    <row r="20" spans="1:8" ht="22.5" customHeight="1" x14ac:dyDescent="0.2">
      <c r="A20" s="3" t="s">
        <v>179</v>
      </c>
      <c r="B20" s="10">
        <v>1</v>
      </c>
      <c r="C20" s="10">
        <v>2</v>
      </c>
      <c r="D20" s="28" t="s">
        <v>270</v>
      </c>
      <c r="E20" s="28">
        <v>121</v>
      </c>
      <c r="F20" s="25">
        <v>0</v>
      </c>
      <c r="G20" s="54">
        <f>1326.1+68</f>
        <v>1394.1</v>
      </c>
      <c r="H20" s="56">
        <f t="shared" ref="H20:H21" si="6">F20+G20</f>
        <v>1394.1</v>
      </c>
    </row>
    <row r="21" spans="1:8" ht="22.5" customHeight="1" x14ac:dyDescent="0.2">
      <c r="A21" s="3" t="s">
        <v>180</v>
      </c>
      <c r="B21" s="10">
        <v>1</v>
      </c>
      <c r="C21" s="10">
        <v>2</v>
      </c>
      <c r="D21" s="28" t="s">
        <v>270</v>
      </c>
      <c r="E21" s="28">
        <v>129</v>
      </c>
      <c r="F21" s="25">
        <v>0</v>
      </c>
      <c r="G21" s="54">
        <v>241.6</v>
      </c>
      <c r="H21" s="56">
        <f t="shared" si="6"/>
        <v>241.6</v>
      </c>
    </row>
    <row r="22" spans="1:8" ht="38.25" customHeight="1" x14ac:dyDescent="0.2">
      <c r="A22" s="3" t="s">
        <v>36</v>
      </c>
      <c r="B22" s="10">
        <v>1</v>
      </c>
      <c r="C22" s="10">
        <v>4</v>
      </c>
      <c r="D22" s="28"/>
      <c r="E22" s="28"/>
      <c r="F22" s="25">
        <f>F23</f>
        <v>8720</v>
      </c>
      <c r="G22" s="25">
        <f t="shared" ref="G22:H24" si="7">G23</f>
        <v>520</v>
      </c>
      <c r="H22" s="25">
        <f t="shared" si="7"/>
        <v>9240</v>
      </c>
    </row>
    <row r="23" spans="1:8" ht="33.75" x14ac:dyDescent="0.2">
      <c r="A23" s="8" t="s">
        <v>202</v>
      </c>
      <c r="B23" s="10">
        <v>1</v>
      </c>
      <c r="C23" s="10">
        <v>4</v>
      </c>
      <c r="D23" s="28">
        <v>1800000000</v>
      </c>
      <c r="E23" s="28" t="s">
        <v>76</v>
      </c>
      <c r="F23" s="25">
        <f>F24</f>
        <v>8720</v>
      </c>
      <c r="G23" s="25">
        <f t="shared" si="7"/>
        <v>520</v>
      </c>
      <c r="H23" s="25">
        <f t="shared" si="7"/>
        <v>9240</v>
      </c>
    </row>
    <row r="24" spans="1:8" ht="22.5" x14ac:dyDescent="0.2">
      <c r="A24" s="8" t="s">
        <v>192</v>
      </c>
      <c r="B24" s="10">
        <v>1</v>
      </c>
      <c r="C24" s="10">
        <v>4</v>
      </c>
      <c r="D24" s="28">
        <v>1810000000</v>
      </c>
      <c r="E24" s="28" t="s">
        <v>76</v>
      </c>
      <c r="F24" s="25">
        <f>F25</f>
        <v>8720</v>
      </c>
      <c r="G24" s="25">
        <f t="shared" si="7"/>
        <v>520</v>
      </c>
      <c r="H24" s="25">
        <f t="shared" si="7"/>
        <v>9240</v>
      </c>
    </row>
    <row r="25" spans="1:8" ht="33.75" x14ac:dyDescent="0.2">
      <c r="A25" s="8" t="s">
        <v>193</v>
      </c>
      <c r="B25" s="10">
        <v>1</v>
      </c>
      <c r="C25" s="10">
        <v>4</v>
      </c>
      <c r="D25" s="28">
        <v>1810100000</v>
      </c>
      <c r="E25" s="28"/>
      <c r="F25" s="25">
        <f>F26+F38</f>
        <v>8720</v>
      </c>
      <c r="G25" s="25">
        <f>G26+G38</f>
        <v>520</v>
      </c>
      <c r="H25" s="25">
        <f>H26+H38</f>
        <v>9240</v>
      </c>
    </row>
    <row r="26" spans="1:8" x14ac:dyDescent="0.2">
      <c r="A26" s="8" t="s">
        <v>65</v>
      </c>
      <c r="B26" s="10">
        <v>1</v>
      </c>
      <c r="C26" s="10">
        <v>4</v>
      </c>
      <c r="D26" s="28">
        <v>1810102040</v>
      </c>
      <c r="E26" s="28" t="s">
        <v>58</v>
      </c>
      <c r="F26" s="25">
        <f>F27+F32+F35</f>
        <v>8712.6</v>
      </c>
      <c r="G26" s="25">
        <f t="shared" ref="G26" si="8">G27+G32+G35</f>
        <v>520</v>
      </c>
      <c r="H26" s="25">
        <f>H27+H32+H35</f>
        <v>9232.6</v>
      </c>
    </row>
    <row r="27" spans="1:8" ht="45" x14ac:dyDescent="0.2">
      <c r="A27" s="8" t="s">
        <v>80</v>
      </c>
      <c r="B27" s="10">
        <v>1</v>
      </c>
      <c r="C27" s="10">
        <v>4</v>
      </c>
      <c r="D27" s="28">
        <v>1810102040</v>
      </c>
      <c r="E27" s="28" t="s">
        <v>81</v>
      </c>
      <c r="F27" s="25">
        <f>F28</f>
        <v>8468.5</v>
      </c>
      <c r="G27" s="25">
        <f t="shared" ref="G27" si="9">G28</f>
        <v>520</v>
      </c>
      <c r="H27" s="25">
        <f>H28</f>
        <v>8988.5</v>
      </c>
    </row>
    <row r="28" spans="1:8" ht="22.5" x14ac:dyDescent="0.2">
      <c r="A28" s="8" t="s">
        <v>85</v>
      </c>
      <c r="B28" s="10">
        <v>1</v>
      </c>
      <c r="C28" s="10">
        <v>4</v>
      </c>
      <c r="D28" s="28">
        <v>1810102040</v>
      </c>
      <c r="E28" s="28" t="s">
        <v>86</v>
      </c>
      <c r="F28" s="25">
        <f>F29+F30+F31</f>
        <v>8468.5</v>
      </c>
      <c r="G28" s="25">
        <f t="shared" ref="G28" si="10">G29+G30+G31</f>
        <v>520</v>
      </c>
      <c r="H28" s="25">
        <f>H29+H30+H31</f>
        <v>8988.5</v>
      </c>
    </row>
    <row r="29" spans="1:8" x14ac:dyDescent="0.2">
      <c r="A29" s="3" t="s">
        <v>179</v>
      </c>
      <c r="B29" s="10">
        <v>1</v>
      </c>
      <c r="C29" s="10">
        <v>4</v>
      </c>
      <c r="D29" s="28">
        <v>1810102040</v>
      </c>
      <c r="E29" s="28">
        <v>121</v>
      </c>
      <c r="F29" s="25">
        <v>6421.3</v>
      </c>
      <c r="G29" s="51">
        <v>400</v>
      </c>
      <c r="H29" s="52">
        <f t="shared" ref="H29:H31" si="11">F29+G29</f>
        <v>6821.3</v>
      </c>
    </row>
    <row r="30" spans="1:8" ht="23.25" customHeight="1" x14ac:dyDescent="0.2">
      <c r="A30" s="3" t="s">
        <v>66</v>
      </c>
      <c r="B30" s="10">
        <v>1</v>
      </c>
      <c r="C30" s="10">
        <v>4</v>
      </c>
      <c r="D30" s="28">
        <v>1810102040</v>
      </c>
      <c r="E30" s="28">
        <v>122</v>
      </c>
      <c r="F30" s="25">
        <v>200.2</v>
      </c>
      <c r="G30" s="51"/>
      <c r="H30" s="52">
        <f t="shared" si="11"/>
        <v>200.2</v>
      </c>
    </row>
    <row r="31" spans="1:8" ht="41.25" customHeight="1" x14ac:dyDescent="0.2">
      <c r="A31" s="3" t="s">
        <v>180</v>
      </c>
      <c r="B31" s="10">
        <v>1</v>
      </c>
      <c r="C31" s="10">
        <v>4</v>
      </c>
      <c r="D31" s="28">
        <v>1810102040</v>
      </c>
      <c r="E31" s="28">
        <v>129</v>
      </c>
      <c r="F31" s="25">
        <v>1847</v>
      </c>
      <c r="G31" s="54">
        <v>120</v>
      </c>
      <c r="H31" s="56">
        <f t="shared" si="11"/>
        <v>1967</v>
      </c>
    </row>
    <row r="32" spans="1:8" ht="41.25" customHeight="1" x14ac:dyDescent="0.2">
      <c r="A32" s="3" t="s">
        <v>214</v>
      </c>
      <c r="B32" s="10">
        <v>1</v>
      </c>
      <c r="C32" s="10">
        <v>4</v>
      </c>
      <c r="D32" s="28">
        <v>1810102040</v>
      </c>
      <c r="E32" s="28" t="s">
        <v>77</v>
      </c>
      <c r="F32" s="25">
        <f>F33</f>
        <v>237.1</v>
      </c>
      <c r="G32" s="25">
        <f t="shared" ref="G32:H33" si="12">G33</f>
        <v>0</v>
      </c>
      <c r="H32" s="25">
        <f t="shared" si="12"/>
        <v>237.1</v>
      </c>
    </row>
    <row r="33" spans="1:8" ht="41.25" customHeight="1" x14ac:dyDescent="0.2">
      <c r="A33" s="3" t="s">
        <v>78</v>
      </c>
      <c r="B33" s="10">
        <v>1</v>
      </c>
      <c r="C33" s="10">
        <v>4</v>
      </c>
      <c r="D33" s="28">
        <v>1810102040</v>
      </c>
      <c r="E33" s="28" t="s">
        <v>79</v>
      </c>
      <c r="F33" s="25">
        <f>F34</f>
        <v>237.1</v>
      </c>
      <c r="G33" s="25">
        <f t="shared" si="12"/>
        <v>0</v>
      </c>
      <c r="H33" s="25">
        <f t="shared" si="12"/>
        <v>237.1</v>
      </c>
    </row>
    <row r="34" spans="1:8" ht="22.5" x14ac:dyDescent="0.2">
      <c r="A34" s="20" t="s">
        <v>67</v>
      </c>
      <c r="B34" s="10">
        <v>1</v>
      </c>
      <c r="C34" s="10">
        <v>4</v>
      </c>
      <c r="D34" s="28">
        <v>1810102040</v>
      </c>
      <c r="E34" s="28">
        <v>244</v>
      </c>
      <c r="F34" s="25">
        <v>237.1</v>
      </c>
      <c r="G34" s="51"/>
      <c r="H34" s="52">
        <f>F34+G34</f>
        <v>237.1</v>
      </c>
    </row>
    <row r="35" spans="1:8" x14ac:dyDescent="0.2">
      <c r="A35" s="3" t="s">
        <v>87</v>
      </c>
      <c r="B35" s="10">
        <v>1</v>
      </c>
      <c r="C35" s="10">
        <v>4</v>
      </c>
      <c r="D35" s="28">
        <v>1810102040</v>
      </c>
      <c r="E35" s="28" t="s">
        <v>88</v>
      </c>
      <c r="F35" s="25">
        <f>F36</f>
        <v>7</v>
      </c>
      <c r="G35" s="25">
        <f t="shared" ref="G35:H36" si="13">G36</f>
        <v>0</v>
      </c>
      <c r="H35" s="25">
        <f t="shared" si="13"/>
        <v>7</v>
      </c>
    </row>
    <row r="36" spans="1:8" x14ac:dyDescent="0.2">
      <c r="A36" s="3" t="s">
        <v>89</v>
      </c>
      <c r="B36" s="10">
        <v>1</v>
      </c>
      <c r="C36" s="10">
        <v>4</v>
      </c>
      <c r="D36" s="28">
        <v>1810102040</v>
      </c>
      <c r="E36" s="28" t="s">
        <v>90</v>
      </c>
      <c r="F36" s="25">
        <f>F37</f>
        <v>7</v>
      </c>
      <c r="G36" s="25">
        <f t="shared" si="13"/>
        <v>0</v>
      </c>
      <c r="H36" s="25">
        <f t="shared" si="13"/>
        <v>7</v>
      </c>
    </row>
    <row r="37" spans="1:8" x14ac:dyDescent="0.2">
      <c r="A37" s="3" t="s">
        <v>185</v>
      </c>
      <c r="B37" s="10">
        <v>1</v>
      </c>
      <c r="C37" s="10">
        <v>4</v>
      </c>
      <c r="D37" s="28">
        <v>1810102040</v>
      </c>
      <c r="E37" s="28">
        <v>852</v>
      </c>
      <c r="F37" s="25">
        <v>7</v>
      </c>
      <c r="G37" s="51"/>
      <c r="H37" s="52">
        <f>F37+G37</f>
        <v>7</v>
      </c>
    </row>
    <row r="38" spans="1:8" ht="45" x14ac:dyDescent="0.2">
      <c r="A38" s="3" t="s">
        <v>164</v>
      </c>
      <c r="B38" s="10">
        <v>1</v>
      </c>
      <c r="C38" s="10">
        <v>4</v>
      </c>
      <c r="D38" s="28">
        <v>1810189020</v>
      </c>
      <c r="E38" s="28" t="s">
        <v>58</v>
      </c>
      <c r="F38" s="25">
        <f>F40</f>
        <v>7.4</v>
      </c>
      <c r="G38" s="25">
        <f t="shared" ref="G38:H38" si="14">G40</f>
        <v>0</v>
      </c>
      <c r="H38" s="25">
        <f t="shared" si="14"/>
        <v>7.4</v>
      </c>
    </row>
    <row r="39" spans="1:8" x14ac:dyDescent="0.2">
      <c r="A39" s="3" t="s">
        <v>97</v>
      </c>
      <c r="B39" s="10">
        <v>1</v>
      </c>
      <c r="C39" s="10">
        <v>4</v>
      </c>
      <c r="D39" s="28">
        <v>1810189020</v>
      </c>
      <c r="E39" s="28" t="s">
        <v>253</v>
      </c>
      <c r="F39" s="25">
        <f>F40</f>
        <v>7.4</v>
      </c>
      <c r="G39" s="25">
        <f t="shared" ref="G39:H39" si="15">G40</f>
        <v>0</v>
      </c>
      <c r="H39" s="25">
        <f t="shared" si="15"/>
        <v>7.4</v>
      </c>
    </row>
    <row r="40" spans="1:8" x14ac:dyDescent="0.2">
      <c r="A40" s="3" t="s">
        <v>74</v>
      </c>
      <c r="B40" s="10">
        <v>1</v>
      </c>
      <c r="C40" s="10">
        <v>4</v>
      </c>
      <c r="D40" s="28">
        <v>1810189020</v>
      </c>
      <c r="E40" s="28">
        <v>540</v>
      </c>
      <c r="F40" s="25">
        <v>7.4</v>
      </c>
      <c r="G40" s="51"/>
      <c r="H40" s="52">
        <f>F40+G40</f>
        <v>7.4</v>
      </c>
    </row>
    <row r="41" spans="1:8" ht="28.5" customHeight="1" x14ac:dyDescent="0.2">
      <c r="A41" s="3" t="s">
        <v>165</v>
      </c>
      <c r="B41" s="10">
        <v>1</v>
      </c>
      <c r="C41" s="10">
        <v>6</v>
      </c>
      <c r="D41" s="28"/>
      <c r="E41" s="28"/>
      <c r="F41" s="25">
        <f>F42+F48</f>
        <v>8.1</v>
      </c>
      <c r="G41" s="25">
        <f t="shared" ref="G41:H41" si="16">G42+G48</f>
        <v>0</v>
      </c>
      <c r="H41" s="25">
        <f t="shared" si="16"/>
        <v>8.1</v>
      </c>
    </row>
    <row r="42" spans="1:8" ht="33.75" x14ac:dyDescent="0.2">
      <c r="A42" s="8" t="s">
        <v>202</v>
      </c>
      <c r="B42" s="10">
        <v>1</v>
      </c>
      <c r="C42" s="10">
        <v>6</v>
      </c>
      <c r="D42" s="28" t="s">
        <v>262</v>
      </c>
      <c r="E42" s="28"/>
      <c r="F42" s="25">
        <f t="shared" ref="F42:H46" si="17">F43</f>
        <v>8.1</v>
      </c>
      <c r="G42" s="25">
        <f t="shared" si="17"/>
        <v>-8.1</v>
      </c>
      <c r="H42" s="25">
        <f t="shared" si="17"/>
        <v>0</v>
      </c>
    </row>
    <row r="43" spans="1:8" ht="22.5" x14ac:dyDescent="0.2">
      <c r="A43" s="8" t="s">
        <v>192</v>
      </c>
      <c r="B43" s="10">
        <v>1</v>
      </c>
      <c r="C43" s="10">
        <v>6</v>
      </c>
      <c r="D43" s="28" t="s">
        <v>262</v>
      </c>
      <c r="E43" s="28"/>
      <c r="F43" s="25">
        <f t="shared" si="17"/>
        <v>8.1</v>
      </c>
      <c r="G43" s="25">
        <f t="shared" si="17"/>
        <v>-8.1</v>
      </c>
      <c r="H43" s="25">
        <f t="shared" si="17"/>
        <v>0</v>
      </c>
    </row>
    <row r="44" spans="1:8" ht="33.75" x14ac:dyDescent="0.2">
      <c r="A44" s="8" t="s">
        <v>193</v>
      </c>
      <c r="B44" s="10">
        <v>1</v>
      </c>
      <c r="C44" s="10">
        <v>6</v>
      </c>
      <c r="D44" s="28" t="s">
        <v>261</v>
      </c>
      <c r="E44" s="28"/>
      <c r="F44" s="25">
        <f t="shared" si="17"/>
        <v>8.1</v>
      </c>
      <c r="G44" s="25">
        <f t="shared" si="17"/>
        <v>-8.1</v>
      </c>
      <c r="H44" s="25">
        <f t="shared" si="17"/>
        <v>0</v>
      </c>
    </row>
    <row r="45" spans="1:8" ht="45" x14ac:dyDescent="0.2">
      <c r="A45" s="3" t="s">
        <v>164</v>
      </c>
      <c r="B45" s="10">
        <v>1</v>
      </c>
      <c r="C45" s="10">
        <v>6</v>
      </c>
      <c r="D45" s="28" t="s">
        <v>263</v>
      </c>
      <c r="E45" s="28" t="s">
        <v>58</v>
      </c>
      <c r="F45" s="25">
        <f>F46</f>
        <v>8.1</v>
      </c>
      <c r="G45" s="25">
        <f t="shared" si="17"/>
        <v>-8.1</v>
      </c>
      <c r="H45" s="25">
        <f t="shared" si="17"/>
        <v>0</v>
      </c>
    </row>
    <row r="46" spans="1:8" x14ac:dyDescent="0.2">
      <c r="A46" s="3" t="s">
        <v>97</v>
      </c>
      <c r="B46" s="10">
        <v>1</v>
      </c>
      <c r="C46" s="10">
        <v>6</v>
      </c>
      <c r="D46" s="28" t="s">
        <v>263</v>
      </c>
      <c r="E46" s="28" t="s">
        <v>253</v>
      </c>
      <c r="F46" s="25">
        <f>F47</f>
        <v>8.1</v>
      </c>
      <c r="G46" s="25">
        <f t="shared" si="17"/>
        <v>-8.1</v>
      </c>
      <c r="H46" s="25">
        <f t="shared" si="17"/>
        <v>0</v>
      </c>
    </row>
    <row r="47" spans="1:8" x14ac:dyDescent="0.2">
      <c r="A47" s="3" t="s">
        <v>74</v>
      </c>
      <c r="B47" s="10">
        <v>1</v>
      </c>
      <c r="C47" s="10">
        <v>6</v>
      </c>
      <c r="D47" s="28" t="s">
        <v>263</v>
      </c>
      <c r="E47" s="28">
        <v>540</v>
      </c>
      <c r="F47" s="25">
        <v>8.1</v>
      </c>
      <c r="G47" s="51">
        <v>-8.1</v>
      </c>
      <c r="H47" s="52">
        <f>F47+G47</f>
        <v>0</v>
      </c>
    </row>
    <row r="48" spans="1:8" ht="33.75" x14ac:dyDescent="0.2">
      <c r="A48" s="8" t="s">
        <v>191</v>
      </c>
      <c r="B48" s="10">
        <v>1</v>
      </c>
      <c r="C48" s="10">
        <v>6</v>
      </c>
      <c r="D48" s="28">
        <v>1800000000</v>
      </c>
      <c r="E48" s="33"/>
      <c r="F48" s="25">
        <f>F49</f>
        <v>0</v>
      </c>
      <c r="G48" s="25">
        <f t="shared" ref="G48:H52" si="18">G49</f>
        <v>8.1</v>
      </c>
      <c r="H48" s="25">
        <f t="shared" si="18"/>
        <v>8.1</v>
      </c>
    </row>
    <row r="49" spans="1:8" ht="22.5" x14ac:dyDescent="0.2">
      <c r="A49" s="8" t="s">
        <v>192</v>
      </c>
      <c r="B49" s="10">
        <v>1</v>
      </c>
      <c r="C49" s="10">
        <v>6</v>
      </c>
      <c r="D49" s="28">
        <v>1810000000</v>
      </c>
      <c r="E49" s="33"/>
      <c r="F49" s="25">
        <f>F50</f>
        <v>0</v>
      </c>
      <c r="G49" s="25">
        <f t="shared" si="18"/>
        <v>8.1</v>
      </c>
      <c r="H49" s="25">
        <f t="shared" si="18"/>
        <v>8.1</v>
      </c>
    </row>
    <row r="50" spans="1:8" ht="33.75" x14ac:dyDescent="0.2">
      <c r="A50" s="8" t="s">
        <v>193</v>
      </c>
      <c r="B50" s="10">
        <v>1</v>
      </c>
      <c r="C50" s="10">
        <v>6</v>
      </c>
      <c r="D50" s="28">
        <v>1810100000</v>
      </c>
      <c r="E50" s="33"/>
      <c r="F50" s="25">
        <f>F51</f>
        <v>0</v>
      </c>
      <c r="G50" s="25">
        <f t="shared" si="18"/>
        <v>8.1</v>
      </c>
      <c r="H50" s="25">
        <f t="shared" si="18"/>
        <v>8.1</v>
      </c>
    </row>
    <row r="51" spans="1:8" ht="45" x14ac:dyDescent="0.2">
      <c r="A51" s="3" t="s">
        <v>164</v>
      </c>
      <c r="B51" s="10">
        <v>1</v>
      </c>
      <c r="C51" s="10">
        <v>6</v>
      </c>
      <c r="D51" s="28">
        <v>1810189020</v>
      </c>
      <c r="E51" s="33"/>
      <c r="F51" s="25">
        <f>F52</f>
        <v>0</v>
      </c>
      <c r="G51" s="25">
        <f t="shared" si="18"/>
        <v>8.1</v>
      </c>
      <c r="H51" s="25">
        <f t="shared" si="18"/>
        <v>8.1</v>
      </c>
    </row>
    <row r="52" spans="1:8" x14ac:dyDescent="0.2">
      <c r="A52" s="3" t="s">
        <v>97</v>
      </c>
      <c r="B52" s="10">
        <v>1</v>
      </c>
      <c r="C52" s="10">
        <v>6</v>
      </c>
      <c r="D52" s="28">
        <v>1810189020</v>
      </c>
      <c r="E52" s="33">
        <v>500</v>
      </c>
      <c r="F52" s="25">
        <f>F53</f>
        <v>0</v>
      </c>
      <c r="G52" s="25">
        <f t="shared" si="18"/>
        <v>8.1</v>
      </c>
      <c r="H52" s="25">
        <f t="shared" si="18"/>
        <v>8.1</v>
      </c>
    </row>
    <row r="53" spans="1:8" x14ac:dyDescent="0.2">
      <c r="A53" s="3" t="s">
        <v>74</v>
      </c>
      <c r="B53" s="10">
        <v>1</v>
      </c>
      <c r="C53" s="10">
        <v>6</v>
      </c>
      <c r="D53" s="28">
        <v>1810189020</v>
      </c>
      <c r="E53" s="33">
        <v>540</v>
      </c>
      <c r="F53" s="25">
        <v>0</v>
      </c>
      <c r="G53" s="51">
        <v>8.1</v>
      </c>
      <c r="H53" s="52">
        <f>F53+G53</f>
        <v>8.1</v>
      </c>
    </row>
    <row r="54" spans="1:8" x14ac:dyDescent="0.2">
      <c r="A54" s="4" t="s">
        <v>37</v>
      </c>
      <c r="B54" s="10">
        <v>1</v>
      </c>
      <c r="C54" s="10">
        <v>11</v>
      </c>
      <c r="D54" s="28"/>
      <c r="E54" s="28" t="s">
        <v>76</v>
      </c>
      <c r="F54" s="25">
        <f t="shared" ref="F54:H59" si="19">F55</f>
        <v>50</v>
      </c>
      <c r="G54" s="25">
        <f t="shared" si="19"/>
        <v>0</v>
      </c>
      <c r="H54" s="25">
        <f t="shared" si="19"/>
        <v>50</v>
      </c>
    </row>
    <row r="55" spans="1:8" ht="33.75" x14ac:dyDescent="0.2">
      <c r="A55" s="8" t="s">
        <v>115</v>
      </c>
      <c r="B55" s="10">
        <v>1</v>
      </c>
      <c r="C55" s="10">
        <v>11</v>
      </c>
      <c r="D55" s="28">
        <v>1100000000</v>
      </c>
      <c r="E55" s="28" t="s">
        <v>76</v>
      </c>
      <c r="F55" s="25">
        <f t="shared" si="19"/>
        <v>50</v>
      </c>
      <c r="G55" s="25">
        <f t="shared" si="19"/>
        <v>0</v>
      </c>
      <c r="H55" s="25">
        <f t="shared" si="19"/>
        <v>50</v>
      </c>
    </row>
    <row r="56" spans="1:8" ht="38.25" customHeight="1" x14ac:dyDescent="0.2">
      <c r="A56" s="8" t="s">
        <v>95</v>
      </c>
      <c r="B56" s="10">
        <v>1</v>
      </c>
      <c r="C56" s="10">
        <v>11</v>
      </c>
      <c r="D56" s="28">
        <v>1110000000</v>
      </c>
      <c r="E56" s="28" t="s">
        <v>76</v>
      </c>
      <c r="F56" s="25">
        <f t="shared" si="19"/>
        <v>50</v>
      </c>
      <c r="G56" s="25">
        <f t="shared" si="19"/>
        <v>0</v>
      </c>
      <c r="H56" s="25">
        <f t="shared" si="19"/>
        <v>50</v>
      </c>
    </row>
    <row r="57" spans="1:8" ht="33.75" customHeight="1" x14ac:dyDescent="0.2">
      <c r="A57" s="8" t="s">
        <v>166</v>
      </c>
      <c r="B57" s="10">
        <v>1</v>
      </c>
      <c r="C57" s="10">
        <v>11</v>
      </c>
      <c r="D57" s="28">
        <v>1110100000</v>
      </c>
      <c r="E57" s="28" t="s">
        <v>76</v>
      </c>
      <c r="F57" s="25">
        <f t="shared" si="19"/>
        <v>50</v>
      </c>
      <c r="G57" s="25">
        <f t="shared" si="19"/>
        <v>0</v>
      </c>
      <c r="H57" s="25">
        <f t="shared" si="19"/>
        <v>50</v>
      </c>
    </row>
    <row r="58" spans="1:8" ht="33.75" customHeight="1" x14ac:dyDescent="0.2">
      <c r="A58" s="8" t="s">
        <v>68</v>
      </c>
      <c r="B58" s="10">
        <v>1</v>
      </c>
      <c r="C58" s="10">
        <v>11</v>
      </c>
      <c r="D58" s="28">
        <v>1110122020</v>
      </c>
      <c r="E58" s="28" t="s">
        <v>58</v>
      </c>
      <c r="F58" s="25">
        <f>F59</f>
        <v>50</v>
      </c>
      <c r="G58" s="25">
        <f t="shared" si="19"/>
        <v>0</v>
      </c>
      <c r="H58" s="25">
        <f t="shared" si="19"/>
        <v>50</v>
      </c>
    </row>
    <row r="59" spans="1:8" ht="33.75" customHeight="1" x14ac:dyDescent="0.2">
      <c r="A59" s="3" t="s">
        <v>87</v>
      </c>
      <c r="B59" s="10">
        <v>1</v>
      </c>
      <c r="C59" s="10">
        <v>11</v>
      </c>
      <c r="D59" s="28">
        <v>1110122020</v>
      </c>
      <c r="E59" s="28" t="s">
        <v>88</v>
      </c>
      <c r="F59" s="25">
        <f>F60</f>
        <v>50</v>
      </c>
      <c r="G59" s="25">
        <f t="shared" si="19"/>
        <v>0</v>
      </c>
      <c r="H59" s="25">
        <f t="shared" si="19"/>
        <v>50</v>
      </c>
    </row>
    <row r="60" spans="1:8" x14ac:dyDescent="0.2">
      <c r="A60" s="3" t="s">
        <v>69</v>
      </c>
      <c r="B60" s="10">
        <v>1</v>
      </c>
      <c r="C60" s="10">
        <v>11</v>
      </c>
      <c r="D60" s="28">
        <v>1110122020</v>
      </c>
      <c r="E60" s="28" t="s">
        <v>62</v>
      </c>
      <c r="F60" s="25">
        <v>50</v>
      </c>
      <c r="G60" s="51"/>
      <c r="H60" s="52">
        <f>F60+G60</f>
        <v>50</v>
      </c>
    </row>
    <row r="61" spans="1:8" x14ac:dyDescent="0.2">
      <c r="A61" s="4" t="s">
        <v>38</v>
      </c>
      <c r="B61" s="10">
        <v>1</v>
      </c>
      <c r="C61" s="10">
        <v>13</v>
      </c>
      <c r="D61" s="28" t="s">
        <v>76</v>
      </c>
      <c r="E61" s="28" t="s">
        <v>76</v>
      </c>
      <c r="F61" s="25">
        <f>F62+F68+F81+F88+F112</f>
        <v>4349.7</v>
      </c>
      <c r="G61" s="25">
        <f t="shared" ref="G61:H61" si="20">G62+G68+G81+G88+G112</f>
        <v>256.04810000000003</v>
      </c>
      <c r="H61" s="25">
        <f t="shared" si="20"/>
        <v>4605.7480999999998</v>
      </c>
    </row>
    <row r="62" spans="1:8" ht="22.5" x14ac:dyDescent="0.2">
      <c r="A62" s="8" t="s">
        <v>116</v>
      </c>
      <c r="B62" s="10">
        <v>1</v>
      </c>
      <c r="C62" s="10">
        <v>13</v>
      </c>
      <c r="D62" s="28">
        <v>2500000000</v>
      </c>
      <c r="E62" s="28" t="s">
        <v>76</v>
      </c>
      <c r="F62" s="25">
        <f>F63</f>
        <v>3.2</v>
      </c>
      <c r="G62" s="25">
        <f t="shared" ref="G62:H66" si="21">G63</f>
        <v>0</v>
      </c>
      <c r="H62" s="25">
        <f t="shared" si="21"/>
        <v>3.2</v>
      </c>
    </row>
    <row r="63" spans="1:8" ht="35.25" customHeight="1" x14ac:dyDescent="0.2">
      <c r="A63" s="8" t="s">
        <v>167</v>
      </c>
      <c r="B63" s="10">
        <v>1</v>
      </c>
      <c r="C63" s="10">
        <v>13</v>
      </c>
      <c r="D63" s="28">
        <v>2500100000</v>
      </c>
      <c r="E63" s="28" t="s">
        <v>76</v>
      </c>
      <c r="F63" s="25">
        <f>F64</f>
        <v>3.2</v>
      </c>
      <c r="G63" s="25">
        <f t="shared" si="21"/>
        <v>0</v>
      </c>
      <c r="H63" s="25">
        <f t="shared" si="21"/>
        <v>3.2</v>
      </c>
    </row>
    <row r="64" spans="1:8" ht="35.25" customHeight="1" x14ac:dyDescent="0.2">
      <c r="A64" s="8" t="s">
        <v>134</v>
      </c>
      <c r="B64" s="10">
        <v>1</v>
      </c>
      <c r="C64" s="10">
        <v>13</v>
      </c>
      <c r="D64" s="28">
        <v>2500199990</v>
      </c>
      <c r="E64" s="28" t="s">
        <v>58</v>
      </c>
      <c r="F64" s="25">
        <f>F65</f>
        <v>3.2</v>
      </c>
      <c r="G64" s="25">
        <f t="shared" si="21"/>
        <v>0</v>
      </c>
      <c r="H64" s="25">
        <f t="shared" si="21"/>
        <v>3.2</v>
      </c>
    </row>
    <row r="65" spans="1:8" ht="35.25" customHeight="1" x14ac:dyDescent="0.2">
      <c r="A65" s="3" t="s">
        <v>214</v>
      </c>
      <c r="B65" s="10">
        <v>1</v>
      </c>
      <c r="C65" s="10">
        <v>13</v>
      </c>
      <c r="D65" s="28">
        <v>2500199990</v>
      </c>
      <c r="E65" s="28" t="s">
        <v>77</v>
      </c>
      <c r="F65" s="25">
        <f>F66</f>
        <v>3.2</v>
      </c>
      <c r="G65" s="25">
        <f t="shared" si="21"/>
        <v>0</v>
      </c>
      <c r="H65" s="25">
        <f t="shared" si="21"/>
        <v>3.2</v>
      </c>
    </row>
    <row r="66" spans="1:8" ht="35.25" customHeight="1" x14ac:dyDescent="0.2">
      <c r="A66" s="3" t="s">
        <v>78</v>
      </c>
      <c r="B66" s="10">
        <v>1</v>
      </c>
      <c r="C66" s="10">
        <v>13</v>
      </c>
      <c r="D66" s="28">
        <v>2500199990</v>
      </c>
      <c r="E66" s="28" t="s">
        <v>79</v>
      </c>
      <c r="F66" s="25">
        <f>F67</f>
        <v>3.2</v>
      </c>
      <c r="G66" s="25">
        <f t="shared" si="21"/>
        <v>0</v>
      </c>
      <c r="H66" s="25">
        <f t="shared" si="21"/>
        <v>3.2</v>
      </c>
    </row>
    <row r="67" spans="1:8" ht="22.5" x14ac:dyDescent="0.2">
      <c r="A67" s="20" t="s">
        <v>67</v>
      </c>
      <c r="B67" s="10">
        <v>1</v>
      </c>
      <c r="C67" s="10">
        <v>13</v>
      </c>
      <c r="D67" s="28">
        <v>2500199990</v>
      </c>
      <c r="E67" s="28">
        <v>244</v>
      </c>
      <c r="F67" s="25">
        <v>3.2</v>
      </c>
      <c r="G67" s="51"/>
      <c r="H67" s="52">
        <f>F67+G67</f>
        <v>3.2</v>
      </c>
    </row>
    <row r="68" spans="1:8" ht="33.75" x14ac:dyDescent="0.2">
      <c r="A68" s="8" t="s">
        <v>117</v>
      </c>
      <c r="B68" s="10">
        <v>1</v>
      </c>
      <c r="C68" s="10">
        <v>13</v>
      </c>
      <c r="D68" s="28">
        <v>1000000000</v>
      </c>
      <c r="E68" s="28" t="s">
        <v>76</v>
      </c>
      <c r="F68" s="25">
        <f>F69+F75</f>
        <v>9</v>
      </c>
      <c r="G68" s="25">
        <f t="shared" ref="G68:H68" si="22">G69+G75</f>
        <v>0</v>
      </c>
      <c r="H68" s="25">
        <f t="shared" si="22"/>
        <v>9</v>
      </c>
    </row>
    <row r="69" spans="1:8" ht="33" customHeight="1" x14ac:dyDescent="0.2">
      <c r="A69" s="8" t="s">
        <v>128</v>
      </c>
      <c r="B69" s="10">
        <v>1</v>
      </c>
      <c r="C69" s="10">
        <v>13</v>
      </c>
      <c r="D69" s="28">
        <v>1020000000</v>
      </c>
      <c r="E69" s="28" t="s">
        <v>76</v>
      </c>
      <c r="F69" s="25">
        <f>F70</f>
        <v>4</v>
      </c>
      <c r="G69" s="25">
        <f t="shared" ref="G69:H73" si="23">G70</f>
        <v>0</v>
      </c>
      <c r="H69" s="25">
        <f t="shared" si="23"/>
        <v>4</v>
      </c>
    </row>
    <row r="70" spans="1:8" ht="21.75" customHeight="1" x14ac:dyDescent="0.2">
      <c r="A70" s="8" t="s">
        <v>129</v>
      </c>
      <c r="B70" s="10">
        <v>1</v>
      </c>
      <c r="C70" s="10">
        <v>13</v>
      </c>
      <c r="D70" s="28">
        <v>1020100000</v>
      </c>
      <c r="E70" s="28" t="s">
        <v>76</v>
      </c>
      <c r="F70" s="25">
        <f>F71</f>
        <v>4</v>
      </c>
      <c r="G70" s="25">
        <f t="shared" si="23"/>
        <v>0</v>
      </c>
      <c r="H70" s="25">
        <f t="shared" si="23"/>
        <v>4</v>
      </c>
    </row>
    <row r="71" spans="1:8" ht="21.75" customHeight="1" x14ac:dyDescent="0.2">
      <c r="A71" s="8" t="s">
        <v>130</v>
      </c>
      <c r="B71" s="10">
        <v>1</v>
      </c>
      <c r="C71" s="10">
        <v>13</v>
      </c>
      <c r="D71" s="28">
        <v>1020120040</v>
      </c>
      <c r="E71" s="28" t="s">
        <v>58</v>
      </c>
      <c r="F71" s="25">
        <f>F72</f>
        <v>4</v>
      </c>
      <c r="G71" s="25">
        <f t="shared" si="23"/>
        <v>0</v>
      </c>
      <c r="H71" s="25">
        <f t="shared" si="23"/>
        <v>4</v>
      </c>
    </row>
    <row r="72" spans="1:8" ht="21.75" customHeight="1" x14ac:dyDescent="0.2">
      <c r="A72" s="3" t="s">
        <v>214</v>
      </c>
      <c r="B72" s="15">
        <v>1</v>
      </c>
      <c r="C72" s="15">
        <v>13</v>
      </c>
      <c r="D72" s="11">
        <v>1020120040</v>
      </c>
      <c r="E72" s="28" t="s">
        <v>77</v>
      </c>
      <c r="F72" s="25">
        <f>F73</f>
        <v>4</v>
      </c>
      <c r="G72" s="25">
        <f t="shared" si="23"/>
        <v>0</v>
      </c>
      <c r="H72" s="25">
        <f t="shared" si="23"/>
        <v>4</v>
      </c>
    </row>
    <row r="73" spans="1:8" ht="21.75" customHeight="1" x14ac:dyDescent="0.2">
      <c r="A73" s="3" t="s">
        <v>78</v>
      </c>
      <c r="B73" s="15">
        <v>1</v>
      </c>
      <c r="C73" s="15">
        <v>13</v>
      </c>
      <c r="D73" s="11">
        <v>1020120040</v>
      </c>
      <c r="E73" s="28" t="s">
        <v>79</v>
      </c>
      <c r="F73" s="25">
        <f>F74</f>
        <v>4</v>
      </c>
      <c r="G73" s="25">
        <f t="shared" si="23"/>
        <v>0</v>
      </c>
      <c r="H73" s="25">
        <f t="shared" si="23"/>
        <v>4</v>
      </c>
    </row>
    <row r="74" spans="1:8" ht="22.5" x14ac:dyDescent="0.2">
      <c r="A74" s="20" t="s">
        <v>67</v>
      </c>
      <c r="B74" s="15">
        <v>1</v>
      </c>
      <c r="C74" s="15">
        <v>13</v>
      </c>
      <c r="D74" s="11">
        <v>1020120040</v>
      </c>
      <c r="E74" s="28">
        <v>244</v>
      </c>
      <c r="F74" s="25">
        <v>4</v>
      </c>
      <c r="G74" s="51"/>
      <c r="H74" s="52">
        <f>F74+G74</f>
        <v>4</v>
      </c>
    </row>
    <row r="75" spans="1:8" x14ac:dyDescent="0.2">
      <c r="A75" s="6" t="s">
        <v>144</v>
      </c>
      <c r="B75" s="15">
        <v>1</v>
      </c>
      <c r="C75" s="15">
        <v>13</v>
      </c>
      <c r="D75" s="29">
        <v>1030000000</v>
      </c>
      <c r="E75" s="49"/>
      <c r="F75" s="26">
        <f>F76</f>
        <v>5</v>
      </c>
      <c r="G75" s="26">
        <f t="shared" ref="G75:H79" si="24">G76</f>
        <v>0</v>
      </c>
      <c r="H75" s="26">
        <f t="shared" si="24"/>
        <v>5</v>
      </c>
    </row>
    <row r="76" spans="1:8" ht="42" customHeight="1" x14ac:dyDescent="0.2">
      <c r="A76" s="6" t="s">
        <v>145</v>
      </c>
      <c r="B76" s="15">
        <v>1</v>
      </c>
      <c r="C76" s="15">
        <v>13</v>
      </c>
      <c r="D76" s="29">
        <v>1030100000</v>
      </c>
      <c r="E76" s="49"/>
      <c r="F76" s="26">
        <f>F77</f>
        <v>5</v>
      </c>
      <c r="G76" s="26">
        <f t="shared" si="24"/>
        <v>0</v>
      </c>
      <c r="H76" s="26">
        <f t="shared" si="24"/>
        <v>5</v>
      </c>
    </row>
    <row r="77" spans="1:8" ht="25.5" customHeight="1" x14ac:dyDescent="0.2">
      <c r="A77" s="6" t="s">
        <v>134</v>
      </c>
      <c r="B77" s="15">
        <v>1</v>
      </c>
      <c r="C77" s="15">
        <v>13</v>
      </c>
      <c r="D77" s="29">
        <v>1030199990</v>
      </c>
      <c r="E77" s="49" t="s">
        <v>58</v>
      </c>
      <c r="F77" s="26">
        <f>F78</f>
        <v>5</v>
      </c>
      <c r="G77" s="26">
        <f t="shared" si="24"/>
        <v>0</v>
      </c>
      <c r="H77" s="26">
        <f t="shared" si="24"/>
        <v>5</v>
      </c>
    </row>
    <row r="78" spans="1:8" ht="25.5" customHeight="1" x14ac:dyDescent="0.2">
      <c r="A78" s="3" t="s">
        <v>214</v>
      </c>
      <c r="B78" s="29" t="s">
        <v>255</v>
      </c>
      <c r="C78" s="29">
        <v>13</v>
      </c>
      <c r="D78" s="29">
        <v>1030199990</v>
      </c>
      <c r="E78" s="49" t="s">
        <v>77</v>
      </c>
      <c r="F78" s="26">
        <f>F79</f>
        <v>5</v>
      </c>
      <c r="G78" s="26">
        <f t="shared" si="24"/>
        <v>0</v>
      </c>
      <c r="H78" s="26">
        <f t="shared" si="24"/>
        <v>5</v>
      </c>
    </row>
    <row r="79" spans="1:8" ht="25.5" customHeight="1" x14ac:dyDescent="0.2">
      <c r="A79" s="3" t="s">
        <v>78</v>
      </c>
      <c r="B79" s="29" t="s">
        <v>255</v>
      </c>
      <c r="C79" s="29">
        <v>13</v>
      </c>
      <c r="D79" s="29">
        <v>1030199990</v>
      </c>
      <c r="E79" s="49" t="s">
        <v>79</v>
      </c>
      <c r="F79" s="26">
        <f>F80</f>
        <v>5</v>
      </c>
      <c r="G79" s="26">
        <f t="shared" si="24"/>
        <v>0</v>
      </c>
      <c r="H79" s="26">
        <f t="shared" si="24"/>
        <v>5</v>
      </c>
    </row>
    <row r="80" spans="1:8" ht="22.5" x14ac:dyDescent="0.2">
      <c r="A80" s="20" t="s">
        <v>67</v>
      </c>
      <c r="B80" s="29" t="s">
        <v>255</v>
      </c>
      <c r="C80" s="29">
        <v>13</v>
      </c>
      <c r="D80" s="29">
        <v>1030199990</v>
      </c>
      <c r="E80" s="28">
        <v>244</v>
      </c>
      <c r="F80" s="26">
        <v>5</v>
      </c>
      <c r="G80" s="26"/>
      <c r="H80" s="52">
        <f>F80+G80</f>
        <v>5</v>
      </c>
    </row>
    <row r="81" spans="1:8" ht="22.5" x14ac:dyDescent="0.2">
      <c r="A81" s="17" t="s">
        <v>118</v>
      </c>
      <c r="B81" s="15">
        <v>1</v>
      </c>
      <c r="C81" s="15">
        <v>13</v>
      </c>
      <c r="D81" s="11">
        <v>1200000000</v>
      </c>
      <c r="E81" s="28" t="s">
        <v>76</v>
      </c>
      <c r="F81" s="25">
        <f t="shared" ref="F81:H86" si="25">F82</f>
        <v>15</v>
      </c>
      <c r="G81" s="25">
        <f t="shared" si="25"/>
        <v>0</v>
      </c>
      <c r="H81" s="25">
        <f t="shared" si="25"/>
        <v>15</v>
      </c>
    </row>
    <row r="82" spans="1:8" ht="27.75" customHeight="1" x14ac:dyDescent="0.2">
      <c r="A82" s="17" t="s">
        <v>194</v>
      </c>
      <c r="B82" s="15">
        <v>1</v>
      </c>
      <c r="C82" s="15">
        <v>13</v>
      </c>
      <c r="D82" s="11">
        <v>1220000000</v>
      </c>
      <c r="E82" s="28" t="s">
        <v>76</v>
      </c>
      <c r="F82" s="25">
        <f t="shared" si="25"/>
        <v>15</v>
      </c>
      <c r="G82" s="25">
        <f t="shared" si="25"/>
        <v>0</v>
      </c>
      <c r="H82" s="25">
        <f t="shared" si="25"/>
        <v>15</v>
      </c>
    </row>
    <row r="83" spans="1:8" ht="27.75" customHeight="1" x14ac:dyDescent="0.2">
      <c r="A83" s="8" t="s">
        <v>133</v>
      </c>
      <c r="B83" s="10">
        <v>1</v>
      </c>
      <c r="C83" s="10">
        <v>13</v>
      </c>
      <c r="D83" s="28">
        <v>1220200000</v>
      </c>
      <c r="E83" s="28"/>
      <c r="F83" s="25">
        <f t="shared" si="25"/>
        <v>15</v>
      </c>
      <c r="G83" s="25">
        <f t="shared" si="25"/>
        <v>0</v>
      </c>
      <c r="H83" s="25">
        <f t="shared" si="25"/>
        <v>15</v>
      </c>
    </row>
    <row r="84" spans="1:8" ht="27.75" customHeight="1" x14ac:dyDescent="0.2">
      <c r="A84" s="8" t="s">
        <v>134</v>
      </c>
      <c r="B84" s="10">
        <v>1</v>
      </c>
      <c r="C84" s="10">
        <v>13</v>
      </c>
      <c r="D84" s="28">
        <v>1220299990</v>
      </c>
      <c r="E84" s="28" t="s">
        <v>58</v>
      </c>
      <c r="F84" s="25">
        <f t="shared" si="25"/>
        <v>15</v>
      </c>
      <c r="G84" s="25">
        <f t="shared" si="25"/>
        <v>0</v>
      </c>
      <c r="H84" s="25">
        <f t="shared" si="25"/>
        <v>15</v>
      </c>
    </row>
    <row r="85" spans="1:8" ht="27.75" customHeight="1" x14ac:dyDescent="0.2">
      <c r="A85" s="3" t="s">
        <v>214</v>
      </c>
      <c r="B85" s="10">
        <v>1</v>
      </c>
      <c r="C85" s="10">
        <v>13</v>
      </c>
      <c r="D85" s="28">
        <v>1220299990</v>
      </c>
      <c r="E85" s="28" t="s">
        <v>77</v>
      </c>
      <c r="F85" s="25">
        <f t="shared" si="25"/>
        <v>15</v>
      </c>
      <c r="G85" s="25">
        <f t="shared" si="25"/>
        <v>0</v>
      </c>
      <c r="H85" s="25">
        <f t="shared" si="25"/>
        <v>15</v>
      </c>
    </row>
    <row r="86" spans="1:8" ht="27.75" customHeight="1" x14ac:dyDescent="0.2">
      <c r="A86" s="3" t="s">
        <v>78</v>
      </c>
      <c r="B86" s="10">
        <v>1</v>
      </c>
      <c r="C86" s="10">
        <v>13</v>
      </c>
      <c r="D86" s="28">
        <v>1220299990</v>
      </c>
      <c r="E86" s="28" t="s">
        <v>79</v>
      </c>
      <c r="F86" s="25">
        <f t="shared" si="25"/>
        <v>15</v>
      </c>
      <c r="G86" s="25">
        <f t="shared" si="25"/>
        <v>0</v>
      </c>
      <c r="H86" s="25">
        <f t="shared" si="25"/>
        <v>15</v>
      </c>
    </row>
    <row r="87" spans="1:8" ht="22.5" x14ac:dyDescent="0.2">
      <c r="A87" s="20" t="s">
        <v>67</v>
      </c>
      <c r="B87" s="10">
        <v>1</v>
      </c>
      <c r="C87" s="10">
        <v>13</v>
      </c>
      <c r="D87" s="28">
        <v>1220299990</v>
      </c>
      <c r="E87" s="28">
        <v>244</v>
      </c>
      <c r="F87" s="25">
        <v>15</v>
      </c>
      <c r="G87" s="51"/>
      <c r="H87" s="52">
        <f>F87+G87</f>
        <v>15</v>
      </c>
    </row>
    <row r="88" spans="1:8" ht="22.5" x14ac:dyDescent="0.2">
      <c r="A88" s="8" t="s">
        <v>119</v>
      </c>
      <c r="B88" s="10">
        <v>1</v>
      </c>
      <c r="C88" s="10">
        <v>13</v>
      </c>
      <c r="D88" s="28">
        <v>1700000000</v>
      </c>
      <c r="E88" s="28" t="s">
        <v>76</v>
      </c>
      <c r="F88" s="25">
        <f>F89+F98+F103+F107</f>
        <v>1018.1999999999999</v>
      </c>
      <c r="G88" s="25">
        <f t="shared" ref="G88:H88" si="26">G89+G98+G103+G107</f>
        <v>236.44810000000001</v>
      </c>
      <c r="H88" s="25">
        <f t="shared" si="26"/>
        <v>1254.6480999999999</v>
      </c>
    </row>
    <row r="89" spans="1:8" ht="38.25" customHeight="1" x14ac:dyDescent="0.2">
      <c r="A89" s="8" t="s">
        <v>204</v>
      </c>
      <c r="B89" s="10">
        <v>1</v>
      </c>
      <c r="C89" s="10">
        <v>13</v>
      </c>
      <c r="D89" s="28">
        <v>1700100000</v>
      </c>
      <c r="E89" s="28" t="s">
        <v>76</v>
      </c>
      <c r="F89" s="25">
        <f>F90</f>
        <v>667.9</v>
      </c>
      <c r="G89" s="25">
        <f t="shared" ref="G89:H89" si="27">G90</f>
        <v>236.44810000000001</v>
      </c>
      <c r="H89" s="25">
        <f t="shared" si="27"/>
        <v>904.34809999999993</v>
      </c>
    </row>
    <row r="90" spans="1:8" ht="35.25" customHeight="1" x14ac:dyDescent="0.2">
      <c r="A90" s="8" t="s">
        <v>134</v>
      </c>
      <c r="B90" s="10">
        <v>1</v>
      </c>
      <c r="C90" s="10">
        <v>13</v>
      </c>
      <c r="D90" s="28">
        <v>1700199990</v>
      </c>
      <c r="E90" s="28" t="s">
        <v>58</v>
      </c>
      <c r="F90" s="25">
        <f>F91+F94</f>
        <v>667.9</v>
      </c>
      <c r="G90" s="25">
        <f t="shared" ref="G90:H90" si="28">G91+G94</f>
        <v>236.44810000000001</v>
      </c>
      <c r="H90" s="25">
        <f t="shared" si="28"/>
        <v>904.34809999999993</v>
      </c>
    </row>
    <row r="91" spans="1:8" ht="35.25" customHeight="1" x14ac:dyDescent="0.2">
      <c r="A91" s="3" t="s">
        <v>214</v>
      </c>
      <c r="B91" s="10">
        <v>1</v>
      </c>
      <c r="C91" s="10">
        <v>13</v>
      </c>
      <c r="D91" s="28">
        <v>1700199990</v>
      </c>
      <c r="E91" s="28" t="s">
        <v>77</v>
      </c>
      <c r="F91" s="25">
        <f>F92</f>
        <v>657.1</v>
      </c>
      <c r="G91" s="25">
        <f t="shared" ref="G91:H92" si="29">G92</f>
        <v>236.44810000000001</v>
      </c>
      <c r="H91" s="25">
        <f t="shared" si="29"/>
        <v>893.54809999999998</v>
      </c>
    </row>
    <row r="92" spans="1:8" ht="35.25" customHeight="1" x14ac:dyDescent="0.2">
      <c r="A92" s="3" t="s">
        <v>78</v>
      </c>
      <c r="B92" s="10">
        <v>1</v>
      </c>
      <c r="C92" s="10">
        <v>13</v>
      </c>
      <c r="D92" s="28">
        <v>1700199990</v>
      </c>
      <c r="E92" s="28" t="s">
        <v>79</v>
      </c>
      <c r="F92" s="25">
        <f>F93</f>
        <v>657.1</v>
      </c>
      <c r="G92" s="25">
        <f t="shared" si="29"/>
        <v>236.44810000000001</v>
      </c>
      <c r="H92" s="25">
        <f t="shared" si="29"/>
        <v>893.54809999999998</v>
      </c>
    </row>
    <row r="93" spans="1:8" ht="22.5" x14ac:dyDescent="0.2">
      <c r="A93" s="20" t="s">
        <v>67</v>
      </c>
      <c r="B93" s="10">
        <v>1</v>
      </c>
      <c r="C93" s="10">
        <v>13</v>
      </c>
      <c r="D93" s="28">
        <v>1700199990</v>
      </c>
      <c r="E93" s="28">
        <v>244</v>
      </c>
      <c r="F93" s="25">
        <v>657.1</v>
      </c>
      <c r="G93" s="51">
        <f>236.4+0.0481</f>
        <v>236.44810000000001</v>
      </c>
      <c r="H93" s="52">
        <f>F93+G93</f>
        <v>893.54809999999998</v>
      </c>
    </row>
    <row r="94" spans="1:8" x14ac:dyDescent="0.2">
      <c r="A94" s="3" t="s">
        <v>87</v>
      </c>
      <c r="B94" s="10">
        <v>1</v>
      </c>
      <c r="C94" s="10">
        <v>13</v>
      </c>
      <c r="D94" s="28">
        <v>1700199990</v>
      </c>
      <c r="E94" s="28" t="s">
        <v>88</v>
      </c>
      <c r="F94" s="25">
        <f>F95</f>
        <v>10.799999999999999</v>
      </c>
      <c r="G94" s="25">
        <f t="shared" ref="G94:H94" si="30">G95</f>
        <v>0</v>
      </c>
      <c r="H94" s="25">
        <f t="shared" si="30"/>
        <v>10.799999999999999</v>
      </c>
    </row>
    <row r="95" spans="1:8" x14ac:dyDescent="0.2">
      <c r="A95" s="3" t="s">
        <v>89</v>
      </c>
      <c r="B95" s="10">
        <v>1</v>
      </c>
      <c r="C95" s="10">
        <v>13</v>
      </c>
      <c r="D95" s="28">
        <v>1700199990</v>
      </c>
      <c r="E95" s="28" t="s">
        <v>90</v>
      </c>
      <c r="F95" s="25">
        <f>F96+F97</f>
        <v>10.799999999999999</v>
      </c>
      <c r="G95" s="25">
        <f t="shared" ref="G95:H95" si="31">G96+G97</f>
        <v>0</v>
      </c>
      <c r="H95" s="25">
        <f t="shared" si="31"/>
        <v>10.799999999999999</v>
      </c>
    </row>
    <row r="96" spans="1:8" x14ac:dyDescent="0.2">
      <c r="A96" s="3" t="s">
        <v>184</v>
      </c>
      <c r="B96" s="10">
        <v>1</v>
      </c>
      <c r="C96" s="10">
        <v>13</v>
      </c>
      <c r="D96" s="28">
        <v>1700199990</v>
      </c>
      <c r="E96" s="28">
        <v>851</v>
      </c>
      <c r="F96" s="25">
        <v>1.2</v>
      </c>
      <c r="G96" s="51"/>
      <c r="H96" s="52">
        <f t="shared" ref="H96:H97" si="32">F96+G96</f>
        <v>1.2</v>
      </c>
    </row>
    <row r="97" spans="1:8" x14ac:dyDescent="0.2">
      <c r="A97" s="3" t="s">
        <v>185</v>
      </c>
      <c r="B97" s="10">
        <v>1</v>
      </c>
      <c r="C97" s="10">
        <v>13</v>
      </c>
      <c r="D97" s="28">
        <v>1700199990</v>
      </c>
      <c r="E97" s="28">
        <v>852</v>
      </c>
      <c r="F97" s="25">
        <v>9.6</v>
      </c>
      <c r="G97" s="51"/>
      <c r="H97" s="52">
        <f t="shared" si="32"/>
        <v>9.6</v>
      </c>
    </row>
    <row r="98" spans="1:8" ht="28.5" customHeight="1" x14ac:dyDescent="0.2">
      <c r="A98" s="3" t="s">
        <v>168</v>
      </c>
      <c r="B98" s="10">
        <v>1</v>
      </c>
      <c r="C98" s="10">
        <v>13</v>
      </c>
      <c r="D98" s="28">
        <v>1700200000</v>
      </c>
      <c r="E98" s="28"/>
      <c r="F98" s="25">
        <f>F99</f>
        <v>300</v>
      </c>
      <c r="G98" s="25">
        <f t="shared" ref="G98:H101" si="33">G99</f>
        <v>0</v>
      </c>
      <c r="H98" s="25">
        <f t="shared" si="33"/>
        <v>300</v>
      </c>
    </row>
    <row r="99" spans="1:8" ht="22.5" x14ac:dyDescent="0.2">
      <c r="A99" s="3" t="s">
        <v>134</v>
      </c>
      <c r="B99" s="10">
        <v>1</v>
      </c>
      <c r="C99" s="10">
        <v>13</v>
      </c>
      <c r="D99" s="28">
        <v>1700299990</v>
      </c>
      <c r="E99" s="28" t="s">
        <v>58</v>
      </c>
      <c r="F99" s="25">
        <f>F100</f>
        <v>300</v>
      </c>
      <c r="G99" s="25">
        <f t="shared" si="33"/>
        <v>0</v>
      </c>
      <c r="H99" s="25">
        <f t="shared" si="33"/>
        <v>300</v>
      </c>
    </row>
    <row r="100" spans="1:8" ht="22.5" x14ac:dyDescent="0.2">
      <c r="A100" s="3" t="s">
        <v>214</v>
      </c>
      <c r="B100" s="10">
        <v>1</v>
      </c>
      <c r="C100" s="10">
        <v>13</v>
      </c>
      <c r="D100" s="28">
        <v>1700299990</v>
      </c>
      <c r="E100" s="28" t="s">
        <v>77</v>
      </c>
      <c r="F100" s="25">
        <f>F101</f>
        <v>300</v>
      </c>
      <c r="G100" s="25">
        <f t="shared" si="33"/>
        <v>0</v>
      </c>
      <c r="H100" s="25">
        <f t="shared" si="33"/>
        <v>300</v>
      </c>
    </row>
    <row r="101" spans="1:8" ht="22.5" x14ac:dyDescent="0.2">
      <c r="A101" s="3" t="s">
        <v>78</v>
      </c>
      <c r="B101" s="10">
        <v>1</v>
      </c>
      <c r="C101" s="10">
        <v>13</v>
      </c>
      <c r="D101" s="28">
        <v>1700299990</v>
      </c>
      <c r="E101" s="28" t="s">
        <v>79</v>
      </c>
      <c r="F101" s="25">
        <f>F102</f>
        <v>300</v>
      </c>
      <c r="G101" s="25">
        <f t="shared" si="33"/>
        <v>0</v>
      </c>
      <c r="H101" s="25">
        <f t="shared" si="33"/>
        <v>300</v>
      </c>
    </row>
    <row r="102" spans="1:8" ht="22.5" x14ac:dyDescent="0.2">
      <c r="A102" s="20" t="s">
        <v>67</v>
      </c>
      <c r="B102" s="10">
        <v>1</v>
      </c>
      <c r="C102" s="10">
        <v>13</v>
      </c>
      <c r="D102" s="28">
        <v>1700299990</v>
      </c>
      <c r="E102" s="28">
        <v>244</v>
      </c>
      <c r="F102" s="25">
        <v>300</v>
      </c>
      <c r="G102" s="51"/>
      <c r="H102" s="52">
        <f>F102+G102</f>
        <v>300</v>
      </c>
    </row>
    <row r="103" spans="1:8" ht="67.5" x14ac:dyDescent="0.2">
      <c r="A103" s="3" t="s">
        <v>169</v>
      </c>
      <c r="B103" s="10">
        <v>1</v>
      </c>
      <c r="C103" s="10">
        <v>13</v>
      </c>
      <c r="D103" s="28">
        <v>1700300000</v>
      </c>
      <c r="E103" s="28"/>
      <c r="F103" s="25">
        <f>F104</f>
        <v>5.3</v>
      </c>
      <c r="G103" s="25">
        <f t="shared" ref="G103:H105" si="34">G104</f>
        <v>0</v>
      </c>
      <c r="H103" s="25">
        <f t="shared" si="34"/>
        <v>5.3</v>
      </c>
    </row>
    <row r="104" spans="1:8" ht="45" x14ac:dyDescent="0.2">
      <c r="A104" s="3" t="s">
        <v>164</v>
      </c>
      <c r="B104" s="10">
        <v>1</v>
      </c>
      <c r="C104" s="10">
        <v>13</v>
      </c>
      <c r="D104" s="28">
        <v>1700389020</v>
      </c>
      <c r="E104" s="28" t="s">
        <v>58</v>
      </c>
      <c r="F104" s="25">
        <f>F105</f>
        <v>5.3</v>
      </c>
      <c r="G104" s="25">
        <f t="shared" si="34"/>
        <v>0</v>
      </c>
      <c r="H104" s="25">
        <f t="shared" si="34"/>
        <v>5.3</v>
      </c>
    </row>
    <row r="105" spans="1:8" x14ac:dyDescent="0.2">
      <c r="A105" s="3" t="s">
        <v>97</v>
      </c>
      <c r="B105" s="10">
        <v>1</v>
      </c>
      <c r="C105" s="10">
        <v>13</v>
      </c>
      <c r="D105" s="28">
        <v>1700389020</v>
      </c>
      <c r="E105" s="28" t="s">
        <v>253</v>
      </c>
      <c r="F105" s="25">
        <f>F106</f>
        <v>5.3</v>
      </c>
      <c r="G105" s="25">
        <f t="shared" si="34"/>
        <v>0</v>
      </c>
      <c r="H105" s="25">
        <f t="shared" si="34"/>
        <v>5.3</v>
      </c>
    </row>
    <row r="106" spans="1:8" x14ac:dyDescent="0.2">
      <c r="A106" s="3" t="s">
        <v>74</v>
      </c>
      <c r="B106" s="10">
        <v>1</v>
      </c>
      <c r="C106" s="10">
        <v>13</v>
      </c>
      <c r="D106" s="28">
        <v>1700389020</v>
      </c>
      <c r="E106" s="28">
        <v>540</v>
      </c>
      <c r="F106" s="25">
        <v>5.3</v>
      </c>
      <c r="G106" s="51"/>
      <c r="H106" s="52">
        <f>F106+G106</f>
        <v>5.3</v>
      </c>
    </row>
    <row r="107" spans="1:8" ht="27.75" customHeight="1" x14ac:dyDescent="0.2">
      <c r="A107" s="3" t="s">
        <v>177</v>
      </c>
      <c r="B107" s="10">
        <v>1</v>
      </c>
      <c r="C107" s="10">
        <v>13</v>
      </c>
      <c r="D107" s="28">
        <v>1700400000</v>
      </c>
      <c r="E107" s="28"/>
      <c r="F107" s="25">
        <f>F108</f>
        <v>45</v>
      </c>
      <c r="G107" s="25">
        <f t="shared" ref="G107:H110" si="35">G108</f>
        <v>0</v>
      </c>
      <c r="H107" s="25">
        <f t="shared" si="35"/>
        <v>45</v>
      </c>
    </row>
    <row r="108" spans="1:8" ht="26.25" customHeight="1" x14ac:dyDescent="0.2">
      <c r="A108" s="3" t="s">
        <v>134</v>
      </c>
      <c r="B108" s="10">
        <v>1</v>
      </c>
      <c r="C108" s="10">
        <v>13</v>
      </c>
      <c r="D108" s="28">
        <v>1700499990</v>
      </c>
      <c r="E108" s="28" t="s">
        <v>58</v>
      </c>
      <c r="F108" s="25">
        <f>F109</f>
        <v>45</v>
      </c>
      <c r="G108" s="25">
        <f t="shared" si="35"/>
        <v>0</v>
      </c>
      <c r="H108" s="25">
        <f t="shared" si="35"/>
        <v>45</v>
      </c>
    </row>
    <row r="109" spans="1:8" ht="26.25" customHeight="1" x14ac:dyDescent="0.2">
      <c r="A109" s="3" t="s">
        <v>214</v>
      </c>
      <c r="B109" s="10">
        <v>1</v>
      </c>
      <c r="C109" s="10">
        <v>13</v>
      </c>
      <c r="D109" s="28">
        <v>1700499990</v>
      </c>
      <c r="E109" s="28" t="s">
        <v>77</v>
      </c>
      <c r="F109" s="25">
        <f>F110</f>
        <v>45</v>
      </c>
      <c r="G109" s="25">
        <f t="shared" si="35"/>
        <v>0</v>
      </c>
      <c r="H109" s="25">
        <f t="shared" si="35"/>
        <v>45</v>
      </c>
    </row>
    <row r="110" spans="1:8" ht="26.25" customHeight="1" x14ac:dyDescent="0.2">
      <c r="A110" s="3" t="s">
        <v>78</v>
      </c>
      <c r="B110" s="10">
        <v>1</v>
      </c>
      <c r="C110" s="10">
        <v>13</v>
      </c>
      <c r="D110" s="28">
        <v>1700499990</v>
      </c>
      <c r="E110" s="28" t="s">
        <v>79</v>
      </c>
      <c r="F110" s="25">
        <f>F111</f>
        <v>45</v>
      </c>
      <c r="G110" s="25">
        <f t="shared" si="35"/>
        <v>0</v>
      </c>
      <c r="H110" s="25">
        <f t="shared" si="35"/>
        <v>45</v>
      </c>
    </row>
    <row r="111" spans="1:8" ht="22.5" x14ac:dyDescent="0.2">
      <c r="A111" s="20" t="s">
        <v>67</v>
      </c>
      <c r="B111" s="10">
        <v>1</v>
      </c>
      <c r="C111" s="10">
        <v>13</v>
      </c>
      <c r="D111" s="28">
        <v>1700499990</v>
      </c>
      <c r="E111" s="28">
        <v>244</v>
      </c>
      <c r="F111" s="25">
        <v>45</v>
      </c>
      <c r="G111" s="51"/>
      <c r="H111" s="52">
        <f>F111+G111</f>
        <v>45</v>
      </c>
    </row>
    <row r="112" spans="1:8" ht="33.75" x14ac:dyDescent="0.2">
      <c r="A112" s="8" t="s">
        <v>202</v>
      </c>
      <c r="B112" s="10">
        <v>1</v>
      </c>
      <c r="C112" s="10">
        <v>13</v>
      </c>
      <c r="D112" s="28">
        <v>1800000000</v>
      </c>
      <c r="E112" s="28" t="s">
        <v>76</v>
      </c>
      <c r="F112" s="25">
        <f>F113</f>
        <v>3304.2999999999997</v>
      </c>
      <c r="G112" s="25">
        <f t="shared" ref="G112:H112" si="36">G113</f>
        <v>19.600000000000001</v>
      </c>
      <c r="H112" s="25">
        <f t="shared" si="36"/>
        <v>3323.9</v>
      </c>
    </row>
    <row r="113" spans="1:8" ht="22.5" x14ac:dyDescent="0.2">
      <c r="A113" s="8" t="s">
        <v>192</v>
      </c>
      <c r="B113" s="10">
        <v>1</v>
      </c>
      <c r="C113" s="10">
        <v>13</v>
      </c>
      <c r="D113" s="28">
        <v>1810000000</v>
      </c>
      <c r="E113" s="28" t="s">
        <v>76</v>
      </c>
      <c r="F113" s="25">
        <f>F114+F134</f>
        <v>3304.2999999999997</v>
      </c>
      <c r="G113" s="25">
        <f t="shared" ref="G113:H113" si="37">G114+G134</f>
        <v>19.600000000000001</v>
      </c>
      <c r="H113" s="25">
        <f t="shared" si="37"/>
        <v>3323.9</v>
      </c>
    </row>
    <row r="114" spans="1:8" ht="33.75" x14ac:dyDescent="0.2">
      <c r="A114" s="8" t="s">
        <v>193</v>
      </c>
      <c r="B114" s="10">
        <v>1</v>
      </c>
      <c r="C114" s="10">
        <v>13</v>
      </c>
      <c r="D114" s="28">
        <v>1810100000</v>
      </c>
      <c r="E114" s="28"/>
      <c r="F114" s="25">
        <f>F115+F127</f>
        <v>3195.7999999999997</v>
      </c>
      <c r="G114" s="25">
        <f t="shared" ref="G114:H114" si="38">G115+G127</f>
        <v>19.600000000000001</v>
      </c>
      <c r="H114" s="25">
        <f t="shared" si="38"/>
        <v>3215.4</v>
      </c>
    </row>
    <row r="115" spans="1:8" ht="27.75" customHeight="1" x14ac:dyDescent="0.2">
      <c r="A115" s="8" t="s">
        <v>131</v>
      </c>
      <c r="B115" s="10">
        <v>1</v>
      </c>
      <c r="C115" s="10">
        <v>13</v>
      </c>
      <c r="D115" s="28">
        <v>1810100590</v>
      </c>
      <c r="E115" s="28" t="s">
        <v>58</v>
      </c>
      <c r="F115" s="25">
        <f>F116+F121+F124</f>
        <v>2793.6</v>
      </c>
      <c r="G115" s="25">
        <f t="shared" ref="G115:H115" si="39">G116+G121+G124</f>
        <v>19.600000000000001</v>
      </c>
      <c r="H115" s="25">
        <f t="shared" si="39"/>
        <v>2813.2000000000003</v>
      </c>
    </row>
    <row r="116" spans="1:8" ht="48.75" customHeight="1" x14ac:dyDescent="0.2">
      <c r="A116" s="8" t="s">
        <v>80</v>
      </c>
      <c r="B116" s="10">
        <v>1</v>
      </c>
      <c r="C116" s="10">
        <v>13</v>
      </c>
      <c r="D116" s="28">
        <v>1810100590</v>
      </c>
      <c r="E116" s="28" t="s">
        <v>81</v>
      </c>
      <c r="F116" s="25">
        <f>F117</f>
        <v>2632.5</v>
      </c>
      <c r="G116" s="25">
        <f t="shared" ref="G116:H116" si="40">G117</f>
        <v>0</v>
      </c>
      <c r="H116" s="25">
        <f t="shared" si="40"/>
        <v>2632.5</v>
      </c>
    </row>
    <row r="117" spans="1:8" ht="27.75" customHeight="1" x14ac:dyDescent="0.2">
      <c r="A117" s="8" t="s">
        <v>82</v>
      </c>
      <c r="B117" s="10">
        <v>1</v>
      </c>
      <c r="C117" s="10">
        <v>13</v>
      </c>
      <c r="D117" s="28">
        <v>1810100590</v>
      </c>
      <c r="E117" s="28" t="s">
        <v>83</v>
      </c>
      <c r="F117" s="25">
        <f>F118+F119+F120</f>
        <v>2632.5</v>
      </c>
      <c r="G117" s="25">
        <f t="shared" ref="G117:H117" si="41">G118+G119+G120</f>
        <v>0</v>
      </c>
      <c r="H117" s="25">
        <f t="shared" si="41"/>
        <v>2632.5</v>
      </c>
    </row>
    <row r="118" spans="1:8" x14ac:dyDescent="0.2">
      <c r="A118" s="3" t="s">
        <v>181</v>
      </c>
      <c r="B118" s="10">
        <v>1</v>
      </c>
      <c r="C118" s="10">
        <v>13</v>
      </c>
      <c r="D118" s="28">
        <v>1810100590</v>
      </c>
      <c r="E118" s="28">
        <v>111</v>
      </c>
      <c r="F118" s="25">
        <v>1928.9</v>
      </c>
      <c r="G118" s="51"/>
      <c r="H118" s="52">
        <f t="shared" ref="H118:H120" si="42">F118+G118</f>
        <v>1928.9</v>
      </c>
    </row>
    <row r="119" spans="1:8" ht="23.25" customHeight="1" x14ac:dyDescent="0.2">
      <c r="A119" s="3" t="s">
        <v>70</v>
      </c>
      <c r="B119" s="10">
        <v>1</v>
      </c>
      <c r="C119" s="10">
        <v>13</v>
      </c>
      <c r="D119" s="28">
        <v>1810100590</v>
      </c>
      <c r="E119" s="28">
        <v>112</v>
      </c>
      <c r="F119" s="25">
        <v>121.1</v>
      </c>
      <c r="G119" s="51"/>
      <c r="H119" s="52">
        <f t="shared" si="42"/>
        <v>121.1</v>
      </c>
    </row>
    <row r="120" spans="1:8" ht="40.5" customHeight="1" x14ac:dyDescent="0.2">
      <c r="A120" s="3" t="s">
        <v>183</v>
      </c>
      <c r="B120" s="10">
        <v>1</v>
      </c>
      <c r="C120" s="10">
        <v>13</v>
      </c>
      <c r="D120" s="28">
        <v>1810100590</v>
      </c>
      <c r="E120" s="28">
        <v>119</v>
      </c>
      <c r="F120" s="25">
        <v>582.5</v>
      </c>
      <c r="G120" s="51"/>
      <c r="H120" s="52">
        <f t="shared" si="42"/>
        <v>582.5</v>
      </c>
    </row>
    <row r="121" spans="1:8" ht="40.5" customHeight="1" x14ac:dyDescent="0.2">
      <c r="A121" s="3" t="s">
        <v>214</v>
      </c>
      <c r="B121" s="10">
        <v>1</v>
      </c>
      <c r="C121" s="10">
        <v>13</v>
      </c>
      <c r="D121" s="28">
        <v>1810100590</v>
      </c>
      <c r="E121" s="28" t="s">
        <v>77</v>
      </c>
      <c r="F121" s="25">
        <f>F122</f>
        <v>155.19999999999999</v>
      </c>
      <c r="G121" s="25">
        <f t="shared" ref="G121:H122" si="43">G122</f>
        <v>19.600000000000001</v>
      </c>
      <c r="H121" s="25">
        <f t="shared" si="43"/>
        <v>174.79999999999998</v>
      </c>
    </row>
    <row r="122" spans="1:8" ht="40.5" customHeight="1" x14ac:dyDescent="0.2">
      <c r="A122" s="3" t="s">
        <v>78</v>
      </c>
      <c r="B122" s="10">
        <v>1</v>
      </c>
      <c r="C122" s="10">
        <v>13</v>
      </c>
      <c r="D122" s="28">
        <v>1810100590</v>
      </c>
      <c r="E122" s="28" t="s">
        <v>79</v>
      </c>
      <c r="F122" s="25">
        <f>F123</f>
        <v>155.19999999999999</v>
      </c>
      <c r="G122" s="25">
        <f t="shared" si="43"/>
        <v>19.600000000000001</v>
      </c>
      <c r="H122" s="25">
        <f t="shared" si="43"/>
        <v>174.79999999999998</v>
      </c>
    </row>
    <row r="123" spans="1:8" ht="22.5" x14ac:dyDescent="0.2">
      <c r="A123" s="20" t="s">
        <v>67</v>
      </c>
      <c r="B123" s="10">
        <v>1</v>
      </c>
      <c r="C123" s="10">
        <v>13</v>
      </c>
      <c r="D123" s="28">
        <v>1810100590</v>
      </c>
      <c r="E123" s="28">
        <v>244</v>
      </c>
      <c r="F123" s="25">
        <v>155.19999999999999</v>
      </c>
      <c r="G123" s="54">
        <v>19.600000000000001</v>
      </c>
      <c r="H123" s="52">
        <f>F123+G123</f>
        <v>174.79999999999998</v>
      </c>
    </row>
    <row r="124" spans="1:8" x14ac:dyDescent="0.2">
      <c r="A124" s="3" t="s">
        <v>87</v>
      </c>
      <c r="B124" s="10">
        <v>1</v>
      </c>
      <c r="C124" s="10">
        <v>13</v>
      </c>
      <c r="D124" s="28">
        <v>1810100590</v>
      </c>
      <c r="E124" s="28" t="s">
        <v>88</v>
      </c>
      <c r="F124" s="25">
        <f>F125</f>
        <v>5.9</v>
      </c>
      <c r="G124" s="25">
        <f t="shared" ref="G124:H125" si="44">G125</f>
        <v>0</v>
      </c>
      <c r="H124" s="25">
        <f t="shared" si="44"/>
        <v>5.9</v>
      </c>
    </row>
    <row r="125" spans="1:8" x14ac:dyDescent="0.2">
      <c r="A125" s="3" t="s">
        <v>89</v>
      </c>
      <c r="B125" s="10">
        <v>1</v>
      </c>
      <c r="C125" s="10">
        <v>13</v>
      </c>
      <c r="D125" s="28">
        <v>1810100590</v>
      </c>
      <c r="E125" s="28" t="s">
        <v>90</v>
      </c>
      <c r="F125" s="25">
        <f>F126</f>
        <v>5.9</v>
      </c>
      <c r="G125" s="25">
        <f t="shared" si="44"/>
        <v>0</v>
      </c>
      <c r="H125" s="25">
        <f t="shared" si="44"/>
        <v>5.9</v>
      </c>
    </row>
    <row r="126" spans="1:8" x14ac:dyDescent="0.2">
      <c r="A126" s="3" t="s">
        <v>185</v>
      </c>
      <c r="B126" s="10">
        <v>1</v>
      </c>
      <c r="C126" s="10">
        <v>13</v>
      </c>
      <c r="D126" s="28">
        <v>1810100590</v>
      </c>
      <c r="E126" s="28">
        <v>852</v>
      </c>
      <c r="F126" s="25">
        <v>5.9</v>
      </c>
      <c r="G126" s="51"/>
      <c r="H126" s="52">
        <f>F126+G126</f>
        <v>5.9</v>
      </c>
    </row>
    <row r="127" spans="1:8" x14ac:dyDescent="0.2">
      <c r="A127" s="5" t="s">
        <v>132</v>
      </c>
      <c r="B127" s="10">
        <v>1</v>
      </c>
      <c r="C127" s="10">
        <v>13</v>
      </c>
      <c r="D127" s="28">
        <v>1810102400</v>
      </c>
      <c r="E127" s="28" t="s">
        <v>58</v>
      </c>
      <c r="F127" s="25">
        <f>F128+F131</f>
        <v>402.2</v>
      </c>
      <c r="G127" s="25">
        <f t="shared" ref="G127:H127" si="45">G128+G131</f>
        <v>0</v>
      </c>
      <c r="H127" s="25">
        <f t="shared" si="45"/>
        <v>402.2</v>
      </c>
    </row>
    <row r="128" spans="1:8" ht="45" x14ac:dyDescent="0.2">
      <c r="A128" s="5" t="s">
        <v>80</v>
      </c>
      <c r="B128" s="10">
        <v>1</v>
      </c>
      <c r="C128" s="10">
        <v>13</v>
      </c>
      <c r="D128" s="28">
        <v>1810102400</v>
      </c>
      <c r="E128" s="28" t="s">
        <v>81</v>
      </c>
      <c r="F128" s="25">
        <f>F129</f>
        <v>360</v>
      </c>
      <c r="G128" s="25">
        <f t="shared" ref="G128:H129" si="46">G129</f>
        <v>0</v>
      </c>
      <c r="H128" s="25">
        <f t="shared" si="46"/>
        <v>360</v>
      </c>
    </row>
    <row r="129" spans="1:8" ht="26.25" customHeight="1" x14ac:dyDescent="0.2">
      <c r="A129" s="5" t="s">
        <v>85</v>
      </c>
      <c r="B129" s="10">
        <v>1</v>
      </c>
      <c r="C129" s="10">
        <v>13</v>
      </c>
      <c r="D129" s="28">
        <v>1810102400</v>
      </c>
      <c r="E129" s="28" t="s">
        <v>86</v>
      </c>
      <c r="F129" s="25">
        <f>F130</f>
        <v>360</v>
      </c>
      <c r="G129" s="25">
        <f t="shared" si="46"/>
        <v>0</v>
      </c>
      <c r="H129" s="25">
        <f t="shared" si="46"/>
        <v>360</v>
      </c>
    </row>
    <row r="130" spans="1:8" ht="22.5" x14ac:dyDescent="0.2">
      <c r="A130" s="3" t="s">
        <v>66</v>
      </c>
      <c r="B130" s="10">
        <v>1</v>
      </c>
      <c r="C130" s="10">
        <v>13</v>
      </c>
      <c r="D130" s="28">
        <v>1810102400</v>
      </c>
      <c r="E130" s="28">
        <v>122</v>
      </c>
      <c r="F130" s="25">
        <v>360</v>
      </c>
      <c r="G130" s="51"/>
      <c r="H130" s="52">
        <f>F130+G130</f>
        <v>360</v>
      </c>
    </row>
    <row r="131" spans="1:8" ht="22.5" x14ac:dyDescent="0.2">
      <c r="A131" s="3" t="s">
        <v>214</v>
      </c>
      <c r="B131" s="10">
        <v>1</v>
      </c>
      <c r="C131" s="10">
        <v>13</v>
      </c>
      <c r="D131" s="28">
        <v>1810102400</v>
      </c>
      <c r="E131" s="28" t="s">
        <v>77</v>
      </c>
      <c r="F131" s="25">
        <f>F132</f>
        <v>42.2</v>
      </c>
      <c r="G131" s="25">
        <f t="shared" ref="G131:H132" si="47">G132</f>
        <v>0</v>
      </c>
      <c r="H131" s="25">
        <f t="shared" si="47"/>
        <v>42.2</v>
      </c>
    </row>
    <row r="132" spans="1:8" ht="22.5" x14ac:dyDescent="0.2">
      <c r="A132" s="3" t="s">
        <v>78</v>
      </c>
      <c r="B132" s="10">
        <v>1</v>
      </c>
      <c r="C132" s="10">
        <v>13</v>
      </c>
      <c r="D132" s="28">
        <v>1810102400</v>
      </c>
      <c r="E132" s="28" t="s">
        <v>79</v>
      </c>
      <c r="F132" s="25">
        <f>F133</f>
        <v>42.2</v>
      </c>
      <c r="G132" s="25">
        <f t="shared" si="47"/>
        <v>0</v>
      </c>
      <c r="H132" s="25">
        <f t="shared" si="47"/>
        <v>42.2</v>
      </c>
    </row>
    <row r="133" spans="1:8" ht="22.5" x14ac:dyDescent="0.2">
      <c r="A133" s="20" t="s">
        <v>67</v>
      </c>
      <c r="B133" s="10">
        <v>1</v>
      </c>
      <c r="C133" s="10">
        <v>13</v>
      </c>
      <c r="D133" s="28">
        <v>1810102400</v>
      </c>
      <c r="E133" s="28">
        <v>244</v>
      </c>
      <c r="F133" s="25">
        <v>42.2</v>
      </c>
      <c r="G133" s="51"/>
      <c r="H133" s="52">
        <f>F133+G133</f>
        <v>42.2</v>
      </c>
    </row>
    <row r="134" spans="1:8" ht="28.5" customHeight="1" x14ac:dyDescent="0.2">
      <c r="A134" s="3" t="s">
        <v>175</v>
      </c>
      <c r="B134" s="10">
        <v>1</v>
      </c>
      <c r="C134" s="10">
        <v>13</v>
      </c>
      <c r="D134" s="28">
        <v>1810300000</v>
      </c>
      <c r="E134" s="28"/>
      <c r="F134" s="25">
        <f>F135</f>
        <v>108.5</v>
      </c>
      <c r="G134" s="25">
        <f t="shared" ref="G134:H134" si="48">G135</f>
        <v>0</v>
      </c>
      <c r="H134" s="25">
        <f t="shared" si="48"/>
        <v>108.5</v>
      </c>
    </row>
    <row r="135" spans="1:8" x14ac:dyDescent="0.2">
      <c r="A135" s="3" t="s">
        <v>132</v>
      </c>
      <c r="B135" s="10">
        <v>1</v>
      </c>
      <c r="C135" s="10">
        <v>13</v>
      </c>
      <c r="D135" s="28">
        <v>1810302400</v>
      </c>
      <c r="E135" s="28" t="s">
        <v>58</v>
      </c>
      <c r="F135" s="25">
        <f>F136+F139</f>
        <v>108.5</v>
      </c>
      <c r="G135" s="25">
        <f t="shared" ref="G135:H135" si="49">G136+G139</f>
        <v>0</v>
      </c>
      <c r="H135" s="25">
        <f t="shared" si="49"/>
        <v>108.5</v>
      </c>
    </row>
    <row r="136" spans="1:8" ht="45" x14ac:dyDescent="0.2">
      <c r="A136" s="5" t="s">
        <v>80</v>
      </c>
      <c r="B136" s="10">
        <v>1</v>
      </c>
      <c r="C136" s="10">
        <v>13</v>
      </c>
      <c r="D136" s="28">
        <v>1810302400</v>
      </c>
      <c r="E136" s="28" t="s">
        <v>81</v>
      </c>
      <c r="F136" s="25">
        <f>F137</f>
        <v>70.5</v>
      </c>
      <c r="G136" s="25">
        <f t="shared" ref="G136:H137" si="50">G137</f>
        <v>0</v>
      </c>
      <c r="H136" s="25">
        <f t="shared" si="50"/>
        <v>70.5</v>
      </c>
    </row>
    <row r="137" spans="1:8" ht="22.5" x14ac:dyDescent="0.2">
      <c r="A137" s="5" t="s">
        <v>85</v>
      </c>
      <c r="B137" s="10">
        <v>1</v>
      </c>
      <c r="C137" s="10">
        <v>13</v>
      </c>
      <c r="D137" s="28">
        <v>1810302400</v>
      </c>
      <c r="E137" s="28" t="s">
        <v>86</v>
      </c>
      <c r="F137" s="25">
        <f>F138</f>
        <v>70.5</v>
      </c>
      <c r="G137" s="25">
        <f t="shared" si="50"/>
        <v>0</v>
      </c>
      <c r="H137" s="25">
        <f t="shared" si="50"/>
        <v>70.5</v>
      </c>
    </row>
    <row r="138" spans="1:8" ht="22.5" x14ac:dyDescent="0.2">
      <c r="A138" s="3" t="s">
        <v>66</v>
      </c>
      <c r="B138" s="10">
        <v>1</v>
      </c>
      <c r="C138" s="10">
        <v>13</v>
      </c>
      <c r="D138" s="28">
        <v>1810302400</v>
      </c>
      <c r="E138" s="28">
        <v>122</v>
      </c>
      <c r="F138" s="25">
        <v>70.5</v>
      </c>
      <c r="G138" s="51"/>
      <c r="H138" s="52">
        <f>F138+G138</f>
        <v>70.5</v>
      </c>
    </row>
    <row r="139" spans="1:8" ht="22.5" x14ac:dyDescent="0.2">
      <c r="A139" s="3" t="s">
        <v>214</v>
      </c>
      <c r="B139" s="10">
        <v>1</v>
      </c>
      <c r="C139" s="10">
        <v>13</v>
      </c>
      <c r="D139" s="28">
        <v>1810302400</v>
      </c>
      <c r="E139" s="28" t="s">
        <v>77</v>
      </c>
      <c r="F139" s="25">
        <f>F140</f>
        <v>38</v>
      </c>
      <c r="G139" s="25">
        <f t="shared" ref="G139:H140" si="51">G140</f>
        <v>0</v>
      </c>
      <c r="H139" s="25">
        <f t="shared" si="51"/>
        <v>38</v>
      </c>
    </row>
    <row r="140" spans="1:8" ht="22.5" x14ac:dyDescent="0.2">
      <c r="A140" s="3" t="s">
        <v>78</v>
      </c>
      <c r="B140" s="10">
        <v>1</v>
      </c>
      <c r="C140" s="10">
        <v>13</v>
      </c>
      <c r="D140" s="28">
        <v>1810302400</v>
      </c>
      <c r="E140" s="28" t="s">
        <v>79</v>
      </c>
      <c r="F140" s="25">
        <f>F141</f>
        <v>38</v>
      </c>
      <c r="G140" s="25">
        <f t="shared" si="51"/>
        <v>0</v>
      </c>
      <c r="H140" s="25">
        <f t="shared" si="51"/>
        <v>38</v>
      </c>
    </row>
    <row r="141" spans="1:8" ht="22.5" x14ac:dyDescent="0.2">
      <c r="A141" s="20" t="s">
        <v>67</v>
      </c>
      <c r="B141" s="10">
        <v>1</v>
      </c>
      <c r="C141" s="10">
        <v>13</v>
      </c>
      <c r="D141" s="28">
        <v>1810302400</v>
      </c>
      <c r="E141" s="28">
        <v>244</v>
      </c>
      <c r="F141" s="25">
        <v>38</v>
      </c>
      <c r="G141" s="51"/>
      <c r="H141" s="52">
        <f>F141+G141</f>
        <v>38</v>
      </c>
    </row>
    <row r="142" spans="1:8" x14ac:dyDescent="0.2">
      <c r="A142" s="4" t="s">
        <v>39</v>
      </c>
      <c r="B142" s="10">
        <v>2</v>
      </c>
      <c r="C142" s="10">
        <v>0</v>
      </c>
      <c r="D142" s="28" t="s">
        <v>76</v>
      </c>
      <c r="E142" s="28" t="s">
        <v>76</v>
      </c>
      <c r="F142" s="25">
        <f t="shared" ref="F142:H147" si="52">F143</f>
        <v>164</v>
      </c>
      <c r="G142" s="25">
        <f t="shared" si="52"/>
        <v>0</v>
      </c>
      <c r="H142" s="25">
        <f t="shared" si="52"/>
        <v>164</v>
      </c>
    </row>
    <row r="143" spans="1:8" x14ac:dyDescent="0.2">
      <c r="A143" s="4" t="s">
        <v>40</v>
      </c>
      <c r="B143" s="10">
        <v>2</v>
      </c>
      <c r="C143" s="10">
        <v>3</v>
      </c>
      <c r="D143" s="28" t="s">
        <v>76</v>
      </c>
      <c r="E143" s="28" t="s">
        <v>76</v>
      </c>
      <c r="F143" s="25">
        <f t="shared" si="52"/>
        <v>164</v>
      </c>
      <c r="G143" s="25">
        <f t="shared" si="52"/>
        <v>0</v>
      </c>
      <c r="H143" s="25">
        <f t="shared" si="52"/>
        <v>164</v>
      </c>
    </row>
    <row r="144" spans="1:8" x14ac:dyDescent="0.2">
      <c r="A144" s="8" t="s">
        <v>98</v>
      </c>
      <c r="B144" s="10">
        <v>2</v>
      </c>
      <c r="C144" s="10">
        <v>3</v>
      </c>
      <c r="D144" s="28">
        <v>5000000000</v>
      </c>
      <c r="E144" s="28" t="s">
        <v>76</v>
      </c>
      <c r="F144" s="25">
        <f t="shared" si="52"/>
        <v>164</v>
      </c>
      <c r="G144" s="25">
        <f t="shared" si="52"/>
        <v>0</v>
      </c>
      <c r="H144" s="25">
        <f t="shared" si="52"/>
        <v>164</v>
      </c>
    </row>
    <row r="145" spans="1:8" ht="23.25" customHeight="1" x14ac:dyDescent="0.2">
      <c r="A145" s="8" t="s">
        <v>196</v>
      </c>
      <c r="B145" s="10">
        <v>2</v>
      </c>
      <c r="C145" s="10">
        <v>3</v>
      </c>
      <c r="D145" s="28" t="s">
        <v>261</v>
      </c>
      <c r="E145" s="28"/>
      <c r="F145" s="25">
        <f t="shared" si="52"/>
        <v>164</v>
      </c>
      <c r="G145" s="25">
        <f t="shared" si="52"/>
        <v>0</v>
      </c>
      <c r="H145" s="25">
        <f t="shared" si="52"/>
        <v>164</v>
      </c>
    </row>
    <row r="146" spans="1:8" ht="30.75" customHeight="1" x14ac:dyDescent="0.2">
      <c r="A146" s="8" t="s">
        <v>136</v>
      </c>
      <c r="B146" s="10">
        <v>2</v>
      </c>
      <c r="C146" s="10">
        <v>3</v>
      </c>
      <c r="D146" s="28">
        <v>5000151180</v>
      </c>
      <c r="E146" s="28" t="s">
        <v>58</v>
      </c>
      <c r="F146" s="25">
        <f>F147</f>
        <v>164</v>
      </c>
      <c r="G146" s="25">
        <f t="shared" si="52"/>
        <v>0</v>
      </c>
      <c r="H146" s="25">
        <f t="shared" si="52"/>
        <v>164</v>
      </c>
    </row>
    <row r="147" spans="1:8" ht="30.75" customHeight="1" x14ac:dyDescent="0.2">
      <c r="A147" s="5" t="s">
        <v>80</v>
      </c>
      <c r="B147" s="10">
        <v>2</v>
      </c>
      <c r="C147" s="10">
        <v>3</v>
      </c>
      <c r="D147" s="28">
        <v>5000151180</v>
      </c>
      <c r="E147" s="28" t="s">
        <v>81</v>
      </c>
      <c r="F147" s="25">
        <f>F148</f>
        <v>164</v>
      </c>
      <c r="G147" s="25">
        <f t="shared" si="52"/>
        <v>0</v>
      </c>
      <c r="H147" s="25">
        <f t="shared" si="52"/>
        <v>164</v>
      </c>
    </row>
    <row r="148" spans="1:8" ht="30.75" customHeight="1" x14ac:dyDescent="0.2">
      <c r="A148" s="5" t="s">
        <v>85</v>
      </c>
      <c r="B148" s="10">
        <v>2</v>
      </c>
      <c r="C148" s="10">
        <v>3</v>
      </c>
      <c r="D148" s="28">
        <v>5000151180</v>
      </c>
      <c r="E148" s="28" t="s">
        <v>86</v>
      </c>
      <c r="F148" s="25">
        <f>F149+F150</f>
        <v>164</v>
      </c>
      <c r="G148" s="25">
        <f t="shared" ref="G148:H148" si="53">G149+G150</f>
        <v>0</v>
      </c>
      <c r="H148" s="25">
        <f t="shared" si="53"/>
        <v>164</v>
      </c>
    </row>
    <row r="149" spans="1:8" ht="50.25" customHeight="1" x14ac:dyDescent="0.2">
      <c r="A149" s="3" t="s">
        <v>179</v>
      </c>
      <c r="B149" s="10">
        <v>2</v>
      </c>
      <c r="C149" s="10">
        <v>3</v>
      </c>
      <c r="D149" s="28">
        <v>5000151180</v>
      </c>
      <c r="E149" s="28">
        <v>121</v>
      </c>
      <c r="F149" s="25">
        <v>128</v>
      </c>
      <c r="G149" s="54"/>
      <c r="H149" s="52">
        <f t="shared" ref="H149:H150" si="54">F149+G149</f>
        <v>128</v>
      </c>
    </row>
    <row r="150" spans="1:8" ht="34.5" customHeight="1" x14ac:dyDescent="0.2">
      <c r="A150" s="3" t="s">
        <v>180</v>
      </c>
      <c r="B150" s="10">
        <v>2</v>
      </c>
      <c r="C150" s="10">
        <v>3</v>
      </c>
      <c r="D150" s="28">
        <v>5000151180</v>
      </c>
      <c r="E150" s="28">
        <v>129</v>
      </c>
      <c r="F150" s="25">
        <v>36</v>
      </c>
      <c r="G150" s="54"/>
      <c r="H150" s="52">
        <f t="shared" si="54"/>
        <v>36</v>
      </c>
    </row>
    <row r="151" spans="1:8" x14ac:dyDescent="0.2">
      <c r="A151" s="4" t="s">
        <v>41</v>
      </c>
      <c r="B151" s="10">
        <v>3</v>
      </c>
      <c r="C151" s="10">
        <v>0</v>
      </c>
      <c r="D151" s="28" t="s">
        <v>76</v>
      </c>
      <c r="E151" s="28" t="s">
        <v>76</v>
      </c>
      <c r="F151" s="25">
        <f>F152+F160+F174</f>
        <v>77.8</v>
      </c>
      <c r="G151" s="25">
        <f t="shared" ref="G151:H151" si="55">G152+G160+G174</f>
        <v>0</v>
      </c>
      <c r="H151" s="25">
        <f t="shared" si="55"/>
        <v>77.8</v>
      </c>
    </row>
    <row r="152" spans="1:8" x14ac:dyDescent="0.2">
      <c r="A152" s="4" t="s">
        <v>42</v>
      </c>
      <c r="B152" s="10">
        <v>3</v>
      </c>
      <c r="C152" s="10">
        <v>4</v>
      </c>
      <c r="D152" s="28" t="s">
        <v>76</v>
      </c>
      <c r="E152" s="28" t="s">
        <v>76</v>
      </c>
      <c r="F152" s="25">
        <f t="shared" ref="F152:H155" si="56">F153</f>
        <v>40</v>
      </c>
      <c r="G152" s="25">
        <f t="shared" si="56"/>
        <v>0</v>
      </c>
      <c r="H152" s="25">
        <f t="shared" si="56"/>
        <v>40</v>
      </c>
    </row>
    <row r="153" spans="1:8" ht="33.75" x14ac:dyDescent="0.2">
      <c r="A153" s="4" t="s">
        <v>117</v>
      </c>
      <c r="B153" s="10">
        <v>3</v>
      </c>
      <c r="C153" s="10">
        <v>4</v>
      </c>
      <c r="D153" s="28">
        <v>1000000000</v>
      </c>
      <c r="E153" s="28"/>
      <c r="F153" s="25">
        <f t="shared" si="56"/>
        <v>40</v>
      </c>
      <c r="G153" s="25">
        <f t="shared" si="56"/>
        <v>0</v>
      </c>
      <c r="H153" s="25">
        <f t="shared" si="56"/>
        <v>40</v>
      </c>
    </row>
    <row r="154" spans="1:8" ht="21" customHeight="1" x14ac:dyDescent="0.2">
      <c r="A154" s="4" t="s">
        <v>94</v>
      </c>
      <c r="B154" s="10">
        <v>3</v>
      </c>
      <c r="C154" s="10">
        <v>4</v>
      </c>
      <c r="D154" s="28">
        <v>1010000000</v>
      </c>
      <c r="E154" s="28"/>
      <c r="F154" s="25">
        <f t="shared" si="56"/>
        <v>40</v>
      </c>
      <c r="G154" s="25">
        <f t="shared" si="56"/>
        <v>0</v>
      </c>
      <c r="H154" s="25">
        <f t="shared" si="56"/>
        <v>40</v>
      </c>
    </row>
    <row r="155" spans="1:8" ht="34.5" customHeight="1" x14ac:dyDescent="0.2">
      <c r="A155" s="3" t="s">
        <v>137</v>
      </c>
      <c r="B155" s="10">
        <v>3</v>
      </c>
      <c r="C155" s="10">
        <v>4</v>
      </c>
      <c r="D155" s="28">
        <v>1010800000</v>
      </c>
      <c r="E155" s="28"/>
      <c r="F155" s="25">
        <f t="shared" si="56"/>
        <v>40</v>
      </c>
      <c r="G155" s="25">
        <f t="shared" si="56"/>
        <v>0</v>
      </c>
      <c r="H155" s="25">
        <f t="shared" si="56"/>
        <v>40</v>
      </c>
    </row>
    <row r="156" spans="1:8" ht="47.25" customHeight="1" x14ac:dyDescent="0.2">
      <c r="A156" s="3" t="s">
        <v>138</v>
      </c>
      <c r="B156" s="10">
        <v>3</v>
      </c>
      <c r="C156" s="10">
        <v>4</v>
      </c>
      <c r="D156" s="28" t="s">
        <v>209</v>
      </c>
      <c r="E156" s="28" t="s">
        <v>58</v>
      </c>
      <c r="F156" s="25">
        <f t="shared" ref="F156:H158" si="57">F157</f>
        <v>40</v>
      </c>
      <c r="G156" s="25">
        <f t="shared" si="57"/>
        <v>0</v>
      </c>
      <c r="H156" s="25">
        <f t="shared" si="57"/>
        <v>40</v>
      </c>
    </row>
    <row r="157" spans="1:8" ht="47.25" customHeight="1" x14ac:dyDescent="0.2">
      <c r="A157" s="3" t="s">
        <v>214</v>
      </c>
      <c r="B157" s="10">
        <v>3</v>
      </c>
      <c r="C157" s="10">
        <v>4</v>
      </c>
      <c r="D157" s="28" t="s">
        <v>209</v>
      </c>
      <c r="E157" s="28" t="s">
        <v>77</v>
      </c>
      <c r="F157" s="25">
        <f t="shared" si="57"/>
        <v>40</v>
      </c>
      <c r="G157" s="25">
        <f t="shared" si="57"/>
        <v>0</v>
      </c>
      <c r="H157" s="25">
        <f t="shared" si="57"/>
        <v>40</v>
      </c>
    </row>
    <row r="158" spans="1:8" ht="47.25" customHeight="1" x14ac:dyDescent="0.2">
      <c r="A158" s="3" t="s">
        <v>78</v>
      </c>
      <c r="B158" s="10">
        <v>3</v>
      </c>
      <c r="C158" s="10">
        <v>4</v>
      </c>
      <c r="D158" s="28" t="s">
        <v>209</v>
      </c>
      <c r="E158" s="28" t="s">
        <v>79</v>
      </c>
      <c r="F158" s="25">
        <f t="shared" si="57"/>
        <v>40</v>
      </c>
      <c r="G158" s="25">
        <f t="shared" si="57"/>
        <v>0</v>
      </c>
      <c r="H158" s="25">
        <f t="shared" si="57"/>
        <v>40</v>
      </c>
    </row>
    <row r="159" spans="1:8" ht="22.5" x14ac:dyDescent="0.2">
      <c r="A159" s="20" t="s">
        <v>67</v>
      </c>
      <c r="B159" s="10">
        <v>3</v>
      </c>
      <c r="C159" s="10">
        <v>4</v>
      </c>
      <c r="D159" s="28" t="s">
        <v>209</v>
      </c>
      <c r="E159" s="28">
        <v>244</v>
      </c>
      <c r="F159" s="25">
        <v>40</v>
      </c>
      <c r="G159" s="25"/>
      <c r="H159" s="52">
        <f>F159+G159</f>
        <v>40</v>
      </c>
    </row>
    <row r="160" spans="1:8" ht="22.5" x14ac:dyDescent="0.2">
      <c r="A160" s="4" t="s">
        <v>59</v>
      </c>
      <c r="B160" s="10">
        <v>3</v>
      </c>
      <c r="C160" s="10">
        <v>9</v>
      </c>
      <c r="D160" s="28" t="s">
        <v>76</v>
      </c>
      <c r="E160" s="28" t="s">
        <v>76</v>
      </c>
      <c r="F160" s="25">
        <f>F161</f>
        <v>10</v>
      </c>
      <c r="G160" s="25">
        <f t="shared" ref="G160:H160" si="58">G161</f>
        <v>0</v>
      </c>
      <c r="H160" s="25">
        <f t="shared" si="58"/>
        <v>10</v>
      </c>
    </row>
    <row r="161" spans="1:8" ht="37.5" customHeight="1" x14ac:dyDescent="0.2">
      <c r="A161" s="8" t="s">
        <v>115</v>
      </c>
      <c r="B161" s="10">
        <v>3</v>
      </c>
      <c r="C161" s="10">
        <v>9</v>
      </c>
      <c r="D161" s="28">
        <v>1100000000</v>
      </c>
      <c r="E161" s="28" t="s">
        <v>76</v>
      </c>
      <c r="F161" s="25">
        <f>F162+F168</f>
        <v>10</v>
      </c>
      <c r="G161" s="25">
        <f t="shared" ref="G161:H161" si="59">G162+G168</f>
        <v>0</v>
      </c>
      <c r="H161" s="25">
        <f t="shared" si="59"/>
        <v>10</v>
      </c>
    </row>
    <row r="162" spans="1:8" ht="33.75" x14ac:dyDescent="0.2">
      <c r="A162" s="8" t="s">
        <v>95</v>
      </c>
      <c r="B162" s="10">
        <v>3</v>
      </c>
      <c r="C162" s="10">
        <v>9</v>
      </c>
      <c r="D162" s="28">
        <v>1110000000</v>
      </c>
      <c r="E162" s="28" t="s">
        <v>76</v>
      </c>
      <c r="F162" s="25">
        <f>F163</f>
        <v>5</v>
      </c>
      <c r="G162" s="25">
        <f t="shared" ref="G162:H166" si="60">G163</f>
        <v>0</v>
      </c>
      <c r="H162" s="25">
        <f t="shared" si="60"/>
        <v>5</v>
      </c>
    </row>
    <row r="163" spans="1:8" ht="39" customHeight="1" x14ac:dyDescent="0.2">
      <c r="A163" s="8" t="s">
        <v>139</v>
      </c>
      <c r="B163" s="10">
        <v>3</v>
      </c>
      <c r="C163" s="10">
        <v>9</v>
      </c>
      <c r="D163" s="28">
        <v>1110100000</v>
      </c>
      <c r="E163" s="28" t="s">
        <v>76</v>
      </c>
      <c r="F163" s="25">
        <f>F164</f>
        <v>5</v>
      </c>
      <c r="G163" s="25">
        <f t="shared" si="60"/>
        <v>0</v>
      </c>
      <c r="H163" s="25">
        <f t="shared" si="60"/>
        <v>5</v>
      </c>
    </row>
    <row r="164" spans="1:8" ht="39" customHeight="1" x14ac:dyDescent="0.2">
      <c r="A164" s="8" t="s">
        <v>134</v>
      </c>
      <c r="B164" s="10">
        <v>3</v>
      </c>
      <c r="C164" s="10">
        <v>9</v>
      </c>
      <c r="D164" s="28">
        <v>1110199990</v>
      </c>
      <c r="E164" s="28" t="s">
        <v>58</v>
      </c>
      <c r="F164" s="25">
        <f>F165</f>
        <v>5</v>
      </c>
      <c r="G164" s="25">
        <f t="shared" si="60"/>
        <v>0</v>
      </c>
      <c r="H164" s="25">
        <f t="shared" si="60"/>
        <v>5</v>
      </c>
    </row>
    <row r="165" spans="1:8" ht="39" customHeight="1" x14ac:dyDescent="0.2">
      <c r="A165" s="3" t="s">
        <v>214</v>
      </c>
      <c r="B165" s="10">
        <v>3</v>
      </c>
      <c r="C165" s="10">
        <v>9</v>
      </c>
      <c r="D165" s="28" t="s">
        <v>260</v>
      </c>
      <c r="E165" s="28" t="s">
        <v>77</v>
      </c>
      <c r="F165" s="25">
        <f>F166</f>
        <v>5</v>
      </c>
      <c r="G165" s="25">
        <f t="shared" si="60"/>
        <v>0</v>
      </c>
      <c r="H165" s="25">
        <f t="shared" si="60"/>
        <v>5</v>
      </c>
    </row>
    <row r="166" spans="1:8" ht="39" customHeight="1" x14ac:dyDescent="0.2">
      <c r="A166" s="3" t="s">
        <v>78</v>
      </c>
      <c r="B166" s="10">
        <v>3</v>
      </c>
      <c r="C166" s="10">
        <v>9</v>
      </c>
      <c r="D166" s="28">
        <v>1110199990</v>
      </c>
      <c r="E166" s="28" t="s">
        <v>79</v>
      </c>
      <c r="F166" s="25">
        <f>F167</f>
        <v>5</v>
      </c>
      <c r="G166" s="25">
        <f t="shared" si="60"/>
        <v>0</v>
      </c>
      <c r="H166" s="25">
        <f t="shared" si="60"/>
        <v>5</v>
      </c>
    </row>
    <row r="167" spans="1:8" ht="22.5" x14ac:dyDescent="0.2">
      <c r="A167" s="20" t="s">
        <v>67</v>
      </c>
      <c r="B167" s="10">
        <v>3</v>
      </c>
      <c r="C167" s="10">
        <v>9</v>
      </c>
      <c r="D167" s="28">
        <v>1110199990</v>
      </c>
      <c r="E167" s="28">
        <v>244</v>
      </c>
      <c r="F167" s="25">
        <v>5</v>
      </c>
      <c r="G167" s="51"/>
      <c r="H167" s="52">
        <f>F167+G167</f>
        <v>5</v>
      </c>
    </row>
    <row r="168" spans="1:8" x14ac:dyDescent="0.2">
      <c r="A168" s="8" t="s">
        <v>96</v>
      </c>
      <c r="B168" s="10">
        <v>3</v>
      </c>
      <c r="C168" s="10">
        <v>9</v>
      </c>
      <c r="D168" s="28">
        <v>1120000000</v>
      </c>
      <c r="E168" s="28" t="s">
        <v>76</v>
      </c>
      <c r="F168" s="25">
        <f>F169</f>
        <v>5</v>
      </c>
      <c r="G168" s="25">
        <f t="shared" ref="G168:H172" si="61">G169</f>
        <v>0</v>
      </c>
      <c r="H168" s="25">
        <f t="shared" si="61"/>
        <v>5</v>
      </c>
    </row>
    <row r="169" spans="1:8" ht="24" customHeight="1" x14ac:dyDescent="0.2">
      <c r="A169" s="8" t="s">
        <v>170</v>
      </c>
      <c r="B169" s="10">
        <v>3</v>
      </c>
      <c r="C169" s="10">
        <v>9</v>
      </c>
      <c r="D169" s="28">
        <v>1120200000</v>
      </c>
      <c r="E169" s="28" t="s">
        <v>76</v>
      </c>
      <c r="F169" s="25">
        <f>F170</f>
        <v>5</v>
      </c>
      <c r="G169" s="25">
        <f t="shared" si="61"/>
        <v>0</v>
      </c>
      <c r="H169" s="25">
        <f t="shared" si="61"/>
        <v>5</v>
      </c>
    </row>
    <row r="170" spans="1:8" ht="24" customHeight="1" x14ac:dyDescent="0.2">
      <c r="A170" s="8" t="s">
        <v>134</v>
      </c>
      <c r="B170" s="10">
        <v>3</v>
      </c>
      <c r="C170" s="10">
        <v>9</v>
      </c>
      <c r="D170" s="28">
        <v>1120299990</v>
      </c>
      <c r="E170" s="28" t="s">
        <v>58</v>
      </c>
      <c r="F170" s="25">
        <f>F171</f>
        <v>5</v>
      </c>
      <c r="G170" s="25">
        <f t="shared" si="61"/>
        <v>0</v>
      </c>
      <c r="H170" s="25">
        <f t="shared" si="61"/>
        <v>5</v>
      </c>
    </row>
    <row r="171" spans="1:8" ht="24" customHeight="1" x14ac:dyDescent="0.2">
      <c r="A171" s="3" t="s">
        <v>214</v>
      </c>
      <c r="B171" s="10">
        <v>3</v>
      </c>
      <c r="C171" s="10">
        <v>9</v>
      </c>
      <c r="D171" s="28">
        <v>1120299990</v>
      </c>
      <c r="E171" s="28" t="s">
        <v>77</v>
      </c>
      <c r="F171" s="25">
        <f>F172</f>
        <v>5</v>
      </c>
      <c r="G171" s="25">
        <f t="shared" si="61"/>
        <v>0</v>
      </c>
      <c r="H171" s="25">
        <f t="shared" si="61"/>
        <v>5</v>
      </c>
    </row>
    <row r="172" spans="1:8" ht="24" customHeight="1" x14ac:dyDescent="0.2">
      <c r="A172" s="3" t="s">
        <v>78</v>
      </c>
      <c r="B172" s="10">
        <v>3</v>
      </c>
      <c r="C172" s="10">
        <v>9</v>
      </c>
      <c r="D172" s="28">
        <v>1120299990</v>
      </c>
      <c r="E172" s="28" t="s">
        <v>79</v>
      </c>
      <c r="F172" s="25">
        <f>F173</f>
        <v>5</v>
      </c>
      <c r="G172" s="25">
        <f t="shared" si="61"/>
        <v>0</v>
      </c>
      <c r="H172" s="25">
        <f t="shared" si="61"/>
        <v>5</v>
      </c>
    </row>
    <row r="173" spans="1:8" ht="22.5" x14ac:dyDescent="0.2">
      <c r="A173" s="20" t="s">
        <v>67</v>
      </c>
      <c r="B173" s="10">
        <v>3</v>
      </c>
      <c r="C173" s="10">
        <v>9</v>
      </c>
      <c r="D173" s="28">
        <v>1120299990</v>
      </c>
      <c r="E173" s="28">
        <v>244</v>
      </c>
      <c r="F173" s="25">
        <v>5</v>
      </c>
      <c r="G173" s="51"/>
      <c r="H173" s="52">
        <f>F173+G173</f>
        <v>5</v>
      </c>
    </row>
    <row r="174" spans="1:8" ht="24" customHeight="1" x14ac:dyDescent="0.2">
      <c r="A174" s="3" t="s">
        <v>140</v>
      </c>
      <c r="B174" s="10">
        <v>3</v>
      </c>
      <c r="C174" s="10">
        <v>14</v>
      </c>
      <c r="D174" s="28"/>
      <c r="E174" s="28"/>
      <c r="F174" s="25">
        <f>F175</f>
        <v>27.8</v>
      </c>
      <c r="G174" s="25">
        <f t="shared" ref="G174:H176" si="62">G175</f>
        <v>0</v>
      </c>
      <c r="H174" s="25">
        <f t="shared" si="62"/>
        <v>27.8</v>
      </c>
    </row>
    <row r="175" spans="1:8" ht="36.75" customHeight="1" x14ac:dyDescent="0.2">
      <c r="A175" s="3" t="s">
        <v>117</v>
      </c>
      <c r="B175" s="10">
        <v>3</v>
      </c>
      <c r="C175" s="10">
        <v>14</v>
      </c>
      <c r="D175" s="28">
        <v>1000000000</v>
      </c>
      <c r="E175" s="28"/>
      <c r="F175" s="25">
        <f>F176</f>
        <v>27.8</v>
      </c>
      <c r="G175" s="25">
        <f t="shared" si="62"/>
        <v>0</v>
      </c>
      <c r="H175" s="25">
        <f t="shared" si="62"/>
        <v>27.8</v>
      </c>
    </row>
    <row r="176" spans="1:8" x14ac:dyDescent="0.2">
      <c r="A176" s="3" t="s">
        <v>94</v>
      </c>
      <c r="B176" s="10">
        <v>3</v>
      </c>
      <c r="C176" s="10">
        <v>14</v>
      </c>
      <c r="D176" s="28">
        <v>1010000000</v>
      </c>
      <c r="E176" s="28"/>
      <c r="F176" s="25">
        <f>F177</f>
        <v>27.8</v>
      </c>
      <c r="G176" s="25">
        <f t="shared" si="62"/>
        <v>0</v>
      </c>
      <c r="H176" s="25">
        <f t="shared" si="62"/>
        <v>27.8</v>
      </c>
    </row>
    <row r="177" spans="1:8" ht="24.75" customHeight="1" x14ac:dyDescent="0.2">
      <c r="A177" s="3" t="s">
        <v>141</v>
      </c>
      <c r="B177" s="10">
        <v>3</v>
      </c>
      <c r="C177" s="10">
        <v>14</v>
      </c>
      <c r="D177" s="28">
        <v>1010300000</v>
      </c>
      <c r="E177" s="28"/>
      <c r="F177" s="25">
        <f>F178+F184</f>
        <v>27.8</v>
      </c>
      <c r="G177" s="25">
        <f t="shared" ref="G177:H177" si="63">G178+G184</f>
        <v>0</v>
      </c>
      <c r="H177" s="25">
        <f t="shared" si="63"/>
        <v>27.8</v>
      </c>
    </row>
    <row r="178" spans="1:8" ht="18.75" customHeight="1" x14ac:dyDescent="0.2">
      <c r="A178" s="3" t="s">
        <v>142</v>
      </c>
      <c r="B178" s="10">
        <v>3</v>
      </c>
      <c r="C178" s="10">
        <v>14</v>
      </c>
      <c r="D178" s="28">
        <v>1010382300</v>
      </c>
      <c r="E178" s="28" t="s">
        <v>58</v>
      </c>
      <c r="F178" s="25">
        <f>F179</f>
        <v>23.3</v>
      </c>
      <c r="G178" s="25">
        <f t="shared" ref="G178:H180" si="64">G179</f>
        <v>0</v>
      </c>
      <c r="H178" s="25">
        <f t="shared" si="64"/>
        <v>23.3</v>
      </c>
    </row>
    <row r="179" spans="1:8" ht="18.75" customHeight="1" x14ac:dyDescent="0.2">
      <c r="A179" s="5" t="s">
        <v>80</v>
      </c>
      <c r="B179" s="10">
        <v>3</v>
      </c>
      <c r="C179" s="10">
        <v>14</v>
      </c>
      <c r="D179" s="28">
        <v>1010382300</v>
      </c>
      <c r="E179" s="28" t="s">
        <v>81</v>
      </c>
      <c r="F179" s="25">
        <f>F180+F182</f>
        <v>23.3</v>
      </c>
      <c r="G179" s="25">
        <f t="shared" ref="G179:H179" si="65">G180+G182</f>
        <v>0</v>
      </c>
      <c r="H179" s="25">
        <f t="shared" si="65"/>
        <v>23.3</v>
      </c>
    </row>
    <row r="180" spans="1:8" ht="18.75" customHeight="1" x14ac:dyDescent="0.2">
      <c r="A180" s="8" t="s">
        <v>82</v>
      </c>
      <c r="B180" s="10">
        <v>3</v>
      </c>
      <c r="C180" s="10">
        <v>14</v>
      </c>
      <c r="D180" s="28">
        <v>1010382300</v>
      </c>
      <c r="E180" s="28" t="s">
        <v>83</v>
      </c>
      <c r="F180" s="25">
        <f>F181</f>
        <v>23.3</v>
      </c>
      <c r="G180" s="25">
        <f t="shared" si="64"/>
        <v>-23.3</v>
      </c>
      <c r="H180" s="25">
        <f t="shared" si="64"/>
        <v>0</v>
      </c>
    </row>
    <row r="181" spans="1:8" ht="34.5" customHeight="1" x14ac:dyDescent="0.2">
      <c r="A181" s="3" t="s">
        <v>182</v>
      </c>
      <c r="B181" s="10">
        <v>3</v>
      </c>
      <c r="C181" s="10">
        <v>14</v>
      </c>
      <c r="D181" s="28">
        <v>1010382300</v>
      </c>
      <c r="E181" s="28">
        <v>113</v>
      </c>
      <c r="F181" s="25">
        <v>23.3</v>
      </c>
      <c r="G181" s="51">
        <v>-23.3</v>
      </c>
      <c r="H181" s="52">
        <f>F181+G181</f>
        <v>0</v>
      </c>
    </row>
    <row r="182" spans="1:8" ht="34.5" customHeight="1" x14ac:dyDescent="0.2">
      <c r="A182" s="3" t="s">
        <v>85</v>
      </c>
      <c r="B182" s="10">
        <v>3</v>
      </c>
      <c r="C182" s="10">
        <v>14</v>
      </c>
      <c r="D182" s="28">
        <v>1010382300</v>
      </c>
      <c r="E182" s="28" t="s">
        <v>86</v>
      </c>
      <c r="F182" s="25">
        <f>F183</f>
        <v>0</v>
      </c>
      <c r="G182" s="25">
        <f t="shared" ref="G182:H182" si="66">G183</f>
        <v>23.3</v>
      </c>
      <c r="H182" s="25">
        <f t="shared" si="66"/>
        <v>23.3</v>
      </c>
    </row>
    <row r="183" spans="1:8" ht="34.5" customHeight="1" x14ac:dyDescent="0.2">
      <c r="A183" s="3" t="s">
        <v>276</v>
      </c>
      <c r="B183" s="10">
        <v>3</v>
      </c>
      <c r="C183" s="10">
        <v>14</v>
      </c>
      <c r="D183" s="28">
        <v>1010382300</v>
      </c>
      <c r="E183" s="28" t="s">
        <v>275</v>
      </c>
      <c r="F183" s="25">
        <v>0</v>
      </c>
      <c r="G183" s="51">
        <v>23.3</v>
      </c>
      <c r="H183" s="52">
        <f>F183+G183</f>
        <v>23.3</v>
      </c>
    </row>
    <row r="184" spans="1:8" ht="28.5" customHeight="1" x14ac:dyDescent="0.2">
      <c r="A184" s="3" t="s">
        <v>143</v>
      </c>
      <c r="B184" s="10">
        <v>3</v>
      </c>
      <c r="C184" s="10">
        <v>14</v>
      </c>
      <c r="D184" s="28" t="s">
        <v>210</v>
      </c>
      <c r="E184" s="28" t="s">
        <v>58</v>
      </c>
      <c r="F184" s="25">
        <f>F185</f>
        <v>4.5</v>
      </c>
      <c r="G184" s="25">
        <f t="shared" ref="G184:H186" si="67">G185</f>
        <v>0</v>
      </c>
      <c r="H184" s="25">
        <f t="shared" si="67"/>
        <v>4.5</v>
      </c>
    </row>
    <row r="185" spans="1:8" ht="28.5" customHeight="1" x14ac:dyDescent="0.2">
      <c r="A185" s="3" t="s">
        <v>214</v>
      </c>
      <c r="B185" s="10">
        <v>3</v>
      </c>
      <c r="C185" s="10">
        <v>14</v>
      </c>
      <c r="D185" s="28" t="s">
        <v>210</v>
      </c>
      <c r="E185" s="28" t="s">
        <v>77</v>
      </c>
      <c r="F185" s="25">
        <f>F186</f>
        <v>4.5</v>
      </c>
      <c r="G185" s="25">
        <f t="shared" si="67"/>
        <v>0</v>
      </c>
      <c r="H185" s="25">
        <f t="shared" si="67"/>
        <v>4.5</v>
      </c>
    </row>
    <row r="186" spans="1:8" ht="28.5" customHeight="1" x14ac:dyDescent="0.2">
      <c r="A186" s="3" t="s">
        <v>78</v>
      </c>
      <c r="B186" s="10">
        <v>3</v>
      </c>
      <c r="C186" s="10">
        <v>14</v>
      </c>
      <c r="D186" s="28" t="s">
        <v>210</v>
      </c>
      <c r="E186" s="28" t="s">
        <v>79</v>
      </c>
      <c r="F186" s="25">
        <f>F187</f>
        <v>4.5</v>
      </c>
      <c r="G186" s="25">
        <f t="shared" si="67"/>
        <v>0</v>
      </c>
      <c r="H186" s="25">
        <f t="shared" si="67"/>
        <v>4.5</v>
      </c>
    </row>
    <row r="187" spans="1:8" ht="27" customHeight="1" x14ac:dyDescent="0.2">
      <c r="A187" s="20" t="s">
        <v>67</v>
      </c>
      <c r="B187" s="10">
        <v>3</v>
      </c>
      <c r="C187" s="10">
        <v>14</v>
      </c>
      <c r="D187" s="28" t="s">
        <v>210</v>
      </c>
      <c r="E187" s="28">
        <v>244</v>
      </c>
      <c r="F187" s="25">
        <v>4.5</v>
      </c>
      <c r="G187" s="51"/>
      <c r="H187" s="52">
        <f>F187+G187</f>
        <v>4.5</v>
      </c>
    </row>
    <row r="188" spans="1:8" x14ac:dyDescent="0.2">
      <c r="A188" s="4" t="s">
        <v>43</v>
      </c>
      <c r="B188" s="10">
        <v>4</v>
      </c>
      <c r="C188" s="10">
        <v>0</v>
      </c>
      <c r="D188" s="28" t="s">
        <v>76</v>
      </c>
      <c r="E188" s="28" t="s">
        <v>76</v>
      </c>
      <c r="F188" s="36">
        <f>F189</f>
        <v>259.60000000000002</v>
      </c>
      <c r="G188" s="36">
        <f t="shared" ref="G188:H188" si="68">G189</f>
        <v>200</v>
      </c>
      <c r="H188" s="36">
        <f t="shared" si="68"/>
        <v>459.6</v>
      </c>
    </row>
    <row r="189" spans="1:8" x14ac:dyDescent="0.2">
      <c r="A189" s="4" t="s">
        <v>44</v>
      </c>
      <c r="B189" s="10">
        <v>4</v>
      </c>
      <c r="C189" s="10">
        <v>10</v>
      </c>
      <c r="D189" s="28" t="s">
        <v>76</v>
      </c>
      <c r="E189" s="28" t="s">
        <v>76</v>
      </c>
      <c r="F189" s="25">
        <f t="shared" ref="F189:H195" si="69">F190</f>
        <v>259.60000000000002</v>
      </c>
      <c r="G189" s="25">
        <f t="shared" si="69"/>
        <v>200</v>
      </c>
      <c r="H189" s="25">
        <f t="shared" si="69"/>
        <v>459.6</v>
      </c>
    </row>
    <row r="190" spans="1:8" ht="22.5" x14ac:dyDescent="0.2">
      <c r="A190" s="8" t="s">
        <v>120</v>
      </c>
      <c r="B190" s="10">
        <v>4</v>
      </c>
      <c r="C190" s="10">
        <v>10</v>
      </c>
      <c r="D190" s="28">
        <v>1400000000</v>
      </c>
      <c r="E190" s="28" t="s">
        <v>76</v>
      </c>
      <c r="F190" s="25">
        <f t="shared" si="69"/>
        <v>259.60000000000002</v>
      </c>
      <c r="G190" s="25">
        <f t="shared" si="69"/>
        <v>200</v>
      </c>
      <c r="H190" s="25">
        <f t="shared" si="69"/>
        <v>459.6</v>
      </c>
    </row>
    <row r="191" spans="1:8" ht="40.5" customHeight="1" x14ac:dyDescent="0.2">
      <c r="A191" s="8" t="s">
        <v>201</v>
      </c>
      <c r="B191" s="10">
        <v>4</v>
      </c>
      <c r="C191" s="10">
        <v>10</v>
      </c>
      <c r="D191" s="28">
        <v>1410000000</v>
      </c>
      <c r="E191" s="28" t="s">
        <v>76</v>
      </c>
      <c r="F191" s="25">
        <f t="shared" si="69"/>
        <v>259.60000000000002</v>
      </c>
      <c r="G191" s="25">
        <f t="shared" si="69"/>
        <v>200</v>
      </c>
      <c r="H191" s="25">
        <f t="shared" si="69"/>
        <v>459.6</v>
      </c>
    </row>
    <row r="192" spans="1:8" ht="32.25" customHeight="1" x14ac:dyDescent="0.2">
      <c r="A192" s="8" t="s">
        <v>199</v>
      </c>
      <c r="B192" s="10">
        <v>4</v>
      </c>
      <c r="C192" s="10">
        <v>10</v>
      </c>
      <c r="D192" s="28">
        <v>1410100000</v>
      </c>
      <c r="E192" s="28" t="s">
        <v>76</v>
      </c>
      <c r="F192" s="25">
        <f t="shared" si="69"/>
        <v>259.60000000000002</v>
      </c>
      <c r="G192" s="25">
        <f t="shared" si="69"/>
        <v>200</v>
      </c>
      <c r="H192" s="25">
        <f t="shared" si="69"/>
        <v>459.6</v>
      </c>
    </row>
    <row r="193" spans="1:8" ht="32.25" customHeight="1" x14ac:dyDescent="0.2">
      <c r="A193" s="8" t="s">
        <v>71</v>
      </c>
      <c r="B193" s="10">
        <v>4</v>
      </c>
      <c r="C193" s="10">
        <v>10</v>
      </c>
      <c r="D193" s="28">
        <v>1410120070</v>
      </c>
      <c r="E193" s="28" t="s">
        <v>58</v>
      </c>
      <c r="F193" s="25">
        <f>F194</f>
        <v>259.60000000000002</v>
      </c>
      <c r="G193" s="25">
        <f t="shared" si="69"/>
        <v>200</v>
      </c>
      <c r="H193" s="25">
        <f t="shared" si="69"/>
        <v>459.6</v>
      </c>
    </row>
    <row r="194" spans="1:8" ht="32.25" customHeight="1" x14ac:dyDescent="0.2">
      <c r="A194" s="3" t="s">
        <v>214</v>
      </c>
      <c r="B194" s="10">
        <v>4</v>
      </c>
      <c r="C194" s="10">
        <v>10</v>
      </c>
      <c r="D194" s="28">
        <v>1410120070</v>
      </c>
      <c r="E194" s="28" t="s">
        <v>77</v>
      </c>
      <c r="F194" s="25">
        <f>F195</f>
        <v>259.60000000000002</v>
      </c>
      <c r="G194" s="25">
        <f t="shared" si="69"/>
        <v>200</v>
      </c>
      <c r="H194" s="25">
        <f t="shared" si="69"/>
        <v>459.6</v>
      </c>
    </row>
    <row r="195" spans="1:8" ht="32.25" customHeight="1" x14ac:dyDescent="0.2">
      <c r="A195" s="3" t="s">
        <v>78</v>
      </c>
      <c r="B195" s="10">
        <v>4</v>
      </c>
      <c r="C195" s="10">
        <v>10</v>
      </c>
      <c r="D195" s="28">
        <v>1410120070</v>
      </c>
      <c r="E195" s="28" t="s">
        <v>79</v>
      </c>
      <c r="F195" s="25">
        <f>F196</f>
        <v>259.60000000000002</v>
      </c>
      <c r="G195" s="25">
        <f t="shared" si="69"/>
        <v>200</v>
      </c>
      <c r="H195" s="25">
        <f t="shared" si="69"/>
        <v>459.6</v>
      </c>
    </row>
    <row r="196" spans="1:8" ht="22.5" x14ac:dyDescent="0.2">
      <c r="A196" s="20" t="s">
        <v>67</v>
      </c>
      <c r="B196" s="10">
        <v>4</v>
      </c>
      <c r="C196" s="10">
        <v>10</v>
      </c>
      <c r="D196" s="28">
        <v>1410120070</v>
      </c>
      <c r="E196" s="28">
        <v>244</v>
      </c>
      <c r="F196" s="25">
        <v>259.60000000000002</v>
      </c>
      <c r="G196" s="51">
        <v>200</v>
      </c>
      <c r="H196" s="52">
        <f>F196+G196</f>
        <v>459.6</v>
      </c>
    </row>
    <row r="197" spans="1:8" x14ac:dyDescent="0.2">
      <c r="A197" s="4" t="s">
        <v>45</v>
      </c>
      <c r="B197" s="10">
        <v>5</v>
      </c>
      <c r="C197" s="10">
        <v>0</v>
      </c>
      <c r="D197" s="28" t="s">
        <v>76</v>
      </c>
      <c r="E197" s="28" t="s">
        <v>76</v>
      </c>
      <c r="F197" s="25">
        <f>F198+F209+F233</f>
        <v>4849.5</v>
      </c>
      <c r="G197" s="25">
        <f t="shared" ref="G197:H197" si="70">G198+G209+G233</f>
        <v>851.5</v>
      </c>
      <c r="H197" s="25">
        <f t="shared" si="70"/>
        <v>5701</v>
      </c>
    </row>
    <row r="198" spans="1:8" x14ac:dyDescent="0.2">
      <c r="A198" s="4" t="s">
        <v>72</v>
      </c>
      <c r="B198" s="10">
        <v>5</v>
      </c>
      <c r="C198" s="10">
        <v>1</v>
      </c>
      <c r="D198" s="28" t="s">
        <v>76</v>
      </c>
      <c r="E198" s="28" t="s">
        <v>76</v>
      </c>
      <c r="F198" s="25">
        <f>F199</f>
        <v>481</v>
      </c>
      <c r="G198" s="25">
        <f t="shared" ref="G198:H200" si="71">G199</f>
        <v>463</v>
      </c>
      <c r="H198" s="25">
        <f t="shared" si="71"/>
        <v>944</v>
      </c>
    </row>
    <row r="199" spans="1:8" ht="41.25" customHeight="1" x14ac:dyDescent="0.2">
      <c r="A199" s="8" t="s">
        <v>121</v>
      </c>
      <c r="B199" s="10">
        <v>5</v>
      </c>
      <c r="C199" s="10">
        <v>1</v>
      </c>
      <c r="D199" s="28" t="s">
        <v>236</v>
      </c>
      <c r="E199" s="28" t="s">
        <v>76</v>
      </c>
      <c r="F199" s="25">
        <f>F200</f>
        <v>481</v>
      </c>
      <c r="G199" s="25">
        <f t="shared" si="71"/>
        <v>463</v>
      </c>
      <c r="H199" s="25">
        <f t="shared" si="71"/>
        <v>944</v>
      </c>
    </row>
    <row r="200" spans="1:8" ht="26.25" customHeight="1" x14ac:dyDescent="0.2">
      <c r="A200" s="8" t="s">
        <v>92</v>
      </c>
      <c r="B200" s="10">
        <v>5</v>
      </c>
      <c r="C200" s="10">
        <v>1</v>
      </c>
      <c r="D200" s="28" t="s">
        <v>241</v>
      </c>
      <c r="E200" s="28" t="s">
        <v>76</v>
      </c>
      <c r="F200" s="25">
        <f>F201</f>
        <v>481</v>
      </c>
      <c r="G200" s="25">
        <f t="shared" si="71"/>
        <v>463</v>
      </c>
      <c r="H200" s="25">
        <f t="shared" si="71"/>
        <v>944</v>
      </c>
    </row>
    <row r="201" spans="1:8" ht="24" customHeight="1" x14ac:dyDescent="0.2">
      <c r="A201" s="8" t="s">
        <v>158</v>
      </c>
      <c r="B201" s="10">
        <v>5</v>
      </c>
      <c r="C201" s="10">
        <v>1</v>
      </c>
      <c r="D201" s="28" t="s">
        <v>242</v>
      </c>
      <c r="E201" s="28"/>
      <c r="F201" s="25">
        <f>F202+F205</f>
        <v>481</v>
      </c>
      <c r="G201" s="25">
        <f t="shared" ref="G201:H201" si="72">G202+G205</f>
        <v>463</v>
      </c>
      <c r="H201" s="25">
        <f t="shared" si="72"/>
        <v>944</v>
      </c>
    </row>
    <row r="202" spans="1:8" ht="23.25" customHeight="1" x14ac:dyDescent="0.2">
      <c r="A202" s="8" t="s">
        <v>159</v>
      </c>
      <c r="B202" s="10">
        <v>5</v>
      </c>
      <c r="C202" s="10">
        <v>1</v>
      </c>
      <c r="D202" s="28" t="s">
        <v>243</v>
      </c>
      <c r="E202" s="28" t="s">
        <v>58</v>
      </c>
      <c r="F202" s="25">
        <f>F203</f>
        <v>181</v>
      </c>
      <c r="G202" s="25">
        <f t="shared" ref="G202:H203" si="73">G203</f>
        <v>380</v>
      </c>
      <c r="H202" s="25">
        <f t="shared" si="73"/>
        <v>561</v>
      </c>
    </row>
    <row r="203" spans="1:8" ht="23.25" customHeight="1" x14ac:dyDescent="0.2">
      <c r="A203" s="8" t="s">
        <v>161</v>
      </c>
      <c r="B203" s="10">
        <v>5</v>
      </c>
      <c r="C203" s="10">
        <v>1</v>
      </c>
      <c r="D203" s="28" t="s">
        <v>243</v>
      </c>
      <c r="E203" s="28" t="s">
        <v>254</v>
      </c>
      <c r="F203" s="25">
        <f>F204</f>
        <v>181</v>
      </c>
      <c r="G203" s="25">
        <f t="shared" si="73"/>
        <v>380</v>
      </c>
      <c r="H203" s="25">
        <f t="shared" si="73"/>
        <v>561</v>
      </c>
    </row>
    <row r="204" spans="1:8" ht="23.25" customHeight="1" x14ac:dyDescent="0.2">
      <c r="A204" s="8" t="s">
        <v>160</v>
      </c>
      <c r="B204" s="10">
        <v>5</v>
      </c>
      <c r="C204" s="10">
        <v>1</v>
      </c>
      <c r="D204" s="28" t="s">
        <v>243</v>
      </c>
      <c r="E204" s="28">
        <v>630</v>
      </c>
      <c r="F204" s="25">
        <v>181</v>
      </c>
      <c r="G204" s="54">
        <v>380</v>
      </c>
      <c r="H204" s="56">
        <f>F204+G204</f>
        <v>561</v>
      </c>
    </row>
    <row r="205" spans="1:8" ht="23.25" customHeight="1" x14ac:dyDescent="0.2">
      <c r="A205" s="8" t="s">
        <v>134</v>
      </c>
      <c r="B205" s="10">
        <v>5</v>
      </c>
      <c r="C205" s="10">
        <v>1</v>
      </c>
      <c r="D205" s="28" t="s">
        <v>244</v>
      </c>
      <c r="E205" s="28" t="s">
        <v>58</v>
      </c>
      <c r="F205" s="25">
        <f>F206</f>
        <v>300</v>
      </c>
      <c r="G205" s="25">
        <f t="shared" ref="G205:H207" si="74">G206</f>
        <v>83</v>
      </c>
      <c r="H205" s="25">
        <f t="shared" si="74"/>
        <v>383</v>
      </c>
    </row>
    <row r="206" spans="1:8" ht="23.25" customHeight="1" x14ac:dyDescent="0.2">
      <c r="A206" s="3" t="s">
        <v>214</v>
      </c>
      <c r="B206" s="10">
        <v>5</v>
      </c>
      <c r="C206" s="10">
        <v>1</v>
      </c>
      <c r="D206" s="28" t="s">
        <v>244</v>
      </c>
      <c r="E206" s="28" t="s">
        <v>77</v>
      </c>
      <c r="F206" s="25">
        <f>F207</f>
        <v>300</v>
      </c>
      <c r="G206" s="25">
        <f t="shared" si="74"/>
        <v>83</v>
      </c>
      <c r="H206" s="25">
        <f t="shared" si="74"/>
        <v>383</v>
      </c>
    </row>
    <row r="207" spans="1:8" ht="23.25" customHeight="1" x14ac:dyDescent="0.2">
      <c r="A207" s="3" t="s">
        <v>78</v>
      </c>
      <c r="B207" s="10">
        <v>5</v>
      </c>
      <c r="C207" s="10">
        <v>1</v>
      </c>
      <c r="D207" s="28" t="s">
        <v>244</v>
      </c>
      <c r="E207" s="28" t="s">
        <v>79</v>
      </c>
      <c r="F207" s="25">
        <f>F208</f>
        <v>300</v>
      </c>
      <c r="G207" s="25">
        <f t="shared" si="74"/>
        <v>83</v>
      </c>
      <c r="H207" s="25">
        <f t="shared" si="74"/>
        <v>383</v>
      </c>
    </row>
    <row r="208" spans="1:8" ht="22.5" x14ac:dyDescent="0.2">
      <c r="A208" s="20" t="s">
        <v>67</v>
      </c>
      <c r="B208" s="10">
        <v>5</v>
      </c>
      <c r="C208" s="10">
        <v>1</v>
      </c>
      <c r="D208" s="28" t="s">
        <v>244</v>
      </c>
      <c r="E208" s="28">
        <v>244</v>
      </c>
      <c r="F208" s="25">
        <v>300</v>
      </c>
      <c r="G208" s="51">
        <v>83</v>
      </c>
      <c r="H208" s="52">
        <f>F208+G208</f>
        <v>383</v>
      </c>
    </row>
    <row r="209" spans="1:8" x14ac:dyDescent="0.2">
      <c r="A209" s="4" t="s">
        <v>60</v>
      </c>
      <c r="B209" s="10">
        <v>5</v>
      </c>
      <c r="C209" s="10">
        <v>2</v>
      </c>
      <c r="D209" s="28" t="s">
        <v>76</v>
      </c>
      <c r="E209" s="28" t="s">
        <v>76</v>
      </c>
      <c r="F209" s="25">
        <f>F210</f>
        <v>3739</v>
      </c>
      <c r="G209" s="25">
        <f t="shared" ref="G209:H209" si="75">G210</f>
        <v>0</v>
      </c>
      <c r="H209" s="25">
        <f t="shared" si="75"/>
        <v>3739</v>
      </c>
    </row>
    <row r="210" spans="1:8" ht="33.75" x14ac:dyDescent="0.2">
      <c r="A210" s="8" t="s">
        <v>121</v>
      </c>
      <c r="B210" s="10">
        <v>5</v>
      </c>
      <c r="C210" s="10">
        <v>2</v>
      </c>
      <c r="D210" s="28" t="s">
        <v>236</v>
      </c>
      <c r="E210" s="28" t="s">
        <v>76</v>
      </c>
      <c r="F210" s="25">
        <f>F211+F221+F227</f>
        <v>3739</v>
      </c>
      <c r="G210" s="25">
        <f t="shared" ref="G210:H210" si="76">G211+G221+G227</f>
        <v>0</v>
      </c>
      <c r="H210" s="25">
        <f t="shared" si="76"/>
        <v>3739</v>
      </c>
    </row>
    <row r="211" spans="1:8" ht="22.5" customHeight="1" x14ac:dyDescent="0.2">
      <c r="A211" s="8" t="s">
        <v>91</v>
      </c>
      <c r="B211" s="10">
        <v>5</v>
      </c>
      <c r="C211" s="10">
        <v>2</v>
      </c>
      <c r="D211" s="28" t="s">
        <v>237</v>
      </c>
      <c r="E211" s="28" t="s">
        <v>76</v>
      </c>
      <c r="F211" s="25">
        <f>F212</f>
        <v>3684.2</v>
      </c>
      <c r="G211" s="25">
        <f t="shared" ref="G211:H211" si="77">G212</f>
        <v>0</v>
      </c>
      <c r="H211" s="25">
        <f t="shared" si="77"/>
        <v>3684.2</v>
      </c>
    </row>
    <row r="212" spans="1:8" ht="24.75" customHeight="1" x14ac:dyDescent="0.2">
      <c r="A212" s="8" t="s">
        <v>146</v>
      </c>
      <c r="B212" s="10">
        <v>5</v>
      </c>
      <c r="C212" s="10">
        <v>2</v>
      </c>
      <c r="D212" s="28" t="s">
        <v>238</v>
      </c>
      <c r="E212" s="28" t="s">
        <v>76</v>
      </c>
      <c r="F212" s="25">
        <f>F213+F217</f>
        <v>3684.2</v>
      </c>
      <c r="G212" s="25">
        <f t="shared" ref="G212:H212" si="78">G213+G217</f>
        <v>0</v>
      </c>
      <c r="H212" s="25">
        <f t="shared" si="78"/>
        <v>3684.2</v>
      </c>
    </row>
    <row r="213" spans="1:8" ht="45" customHeight="1" x14ac:dyDescent="0.2">
      <c r="A213" s="8" t="s">
        <v>171</v>
      </c>
      <c r="B213" s="10">
        <v>5</v>
      </c>
      <c r="C213" s="10">
        <v>2</v>
      </c>
      <c r="D213" s="28" t="s">
        <v>239</v>
      </c>
      <c r="E213" s="28" t="s">
        <v>58</v>
      </c>
      <c r="F213" s="25">
        <f>F214</f>
        <v>3500</v>
      </c>
      <c r="G213" s="25">
        <f t="shared" ref="G213:H215" si="79">G214</f>
        <v>0</v>
      </c>
      <c r="H213" s="25">
        <f t="shared" si="79"/>
        <v>3500</v>
      </c>
    </row>
    <row r="214" spans="1:8" ht="45" customHeight="1" x14ac:dyDescent="0.2">
      <c r="A214" s="3" t="s">
        <v>214</v>
      </c>
      <c r="B214" s="10">
        <v>5</v>
      </c>
      <c r="C214" s="10">
        <v>2</v>
      </c>
      <c r="D214" s="28" t="s">
        <v>239</v>
      </c>
      <c r="E214" s="28" t="s">
        <v>77</v>
      </c>
      <c r="F214" s="25">
        <f>F215</f>
        <v>3500</v>
      </c>
      <c r="G214" s="25">
        <f t="shared" si="79"/>
        <v>0</v>
      </c>
      <c r="H214" s="25">
        <f t="shared" si="79"/>
        <v>3500</v>
      </c>
    </row>
    <row r="215" spans="1:8" ht="45" customHeight="1" x14ac:dyDescent="0.2">
      <c r="A215" s="3" t="s">
        <v>78</v>
      </c>
      <c r="B215" s="10">
        <v>5</v>
      </c>
      <c r="C215" s="10">
        <v>2</v>
      </c>
      <c r="D215" s="28" t="s">
        <v>239</v>
      </c>
      <c r="E215" s="28" t="s">
        <v>79</v>
      </c>
      <c r="F215" s="25">
        <f>F216</f>
        <v>3500</v>
      </c>
      <c r="G215" s="25">
        <f t="shared" si="79"/>
        <v>0</v>
      </c>
      <c r="H215" s="25">
        <f t="shared" si="79"/>
        <v>3500</v>
      </c>
    </row>
    <row r="216" spans="1:8" ht="27" customHeight="1" x14ac:dyDescent="0.2">
      <c r="A216" s="3" t="s">
        <v>73</v>
      </c>
      <c r="B216" s="10">
        <v>5</v>
      </c>
      <c r="C216" s="10">
        <v>2</v>
      </c>
      <c r="D216" s="28" t="s">
        <v>239</v>
      </c>
      <c r="E216" s="28">
        <v>243</v>
      </c>
      <c r="F216" s="25">
        <v>3500</v>
      </c>
      <c r="G216" s="51"/>
      <c r="H216" s="52">
        <f>F216+G216</f>
        <v>3500</v>
      </c>
    </row>
    <row r="217" spans="1:8" ht="22.5" x14ac:dyDescent="0.2">
      <c r="A217" s="3" t="s">
        <v>143</v>
      </c>
      <c r="B217" s="10">
        <v>5</v>
      </c>
      <c r="C217" s="10">
        <v>2</v>
      </c>
      <c r="D217" s="28" t="s">
        <v>211</v>
      </c>
      <c r="E217" s="28" t="s">
        <v>58</v>
      </c>
      <c r="F217" s="25">
        <f>F218</f>
        <v>184.2</v>
      </c>
      <c r="G217" s="25">
        <f t="shared" ref="G217:H219" si="80">G218</f>
        <v>0</v>
      </c>
      <c r="H217" s="25">
        <f t="shared" si="80"/>
        <v>184.2</v>
      </c>
    </row>
    <row r="218" spans="1:8" ht="22.5" x14ac:dyDescent="0.2">
      <c r="A218" s="3" t="s">
        <v>214</v>
      </c>
      <c r="B218" s="10">
        <v>5</v>
      </c>
      <c r="C218" s="10">
        <v>2</v>
      </c>
      <c r="D218" s="28" t="s">
        <v>211</v>
      </c>
      <c r="E218" s="28" t="s">
        <v>77</v>
      </c>
      <c r="F218" s="25">
        <f>F219</f>
        <v>184.2</v>
      </c>
      <c r="G218" s="25">
        <f t="shared" si="80"/>
        <v>0</v>
      </c>
      <c r="H218" s="25">
        <f t="shared" si="80"/>
        <v>184.2</v>
      </c>
    </row>
    <row r="219" spans="1:8" ht="22.5" x14ac:dyDescent="0.2">
      <c r="A219" s="3" t="s">
        <v>78</v>
      </c>
      <c r="B219" s="10">
        <v>5</v>
      </c>
      <c r="C219" s="10">
        <v>2</v>
      </c>
      <c r="D219" s="28" t="s">
        <v>211</v>
      </c>
      <c r="E219" s="28" t="s">
        <v>79</v>
      </c>
      <c r="F219" s="25">
        <f>F220</f>
        <v>184.2</v>
      </c>
      <c r="G219" s="25">
        <f t="shared" si="80"/>
        <v>0</v>
      </c>
      <c r="H219" s="25">
        <f t="shared" si="80"/>
        <v>184.2</v>
      </c>
    </row>
    <row r="220" spans="1:8" ht="23.25" customHeight="1" x14ac:dyDescent="0.2">
      <c r="A220" s="3" t="s">
        <v>73</v>
      </c>
      <c r="B220" s="10">
        <v>5</v>
      </c>
      <c r="C220" s="10">
        <v>2</v>
      </c>
      <c r="D220" s="28" t="s">
        <v>211</v>
      </c>
      <c r="E220" s="28">
        <v>243</v>
      </c>
      <c r="F220" s="25">
        <v>184.2</v>
      </c>
      <c r="G220" s="51"/>
      <c r="H220" s="52">
        <f>F220+G220</f>
        <v>184.2</v>
      </c>
    </row>
    <row r="221" spans="1:8" ht="28.5" customHeight="1" x14ac:dyDescent="0.2">
      <c r="A221" s="8" t="s">
        <v>93</v>
      </c>
      <c r="B221" s="10">
        <v>5</v>
      </c>
      <c r="C221" s="10">
        <v>2</v>
      </c>
      <c r="D221" s="28" t="s">
        <v>245</v>
      </c>
      <c r="E221" s="28" t="s">
        <v>76</v>
      </c>
      <c r="F221" s="25">
        <f>F222</f>
        <v>14.8</v>
      </c>
      <c r="G221" s="25">
        <f t="shared" ref="G221:H225" si="81">G222</f>
        <v>0</v>
      </c>
      <c r="H221" s="25">
        <f t="shared" si="81"/>
        <v>14.8</v>
      </c>
    </row>
    <row r="222" spans="1:8" ht="33.75" customHeight="1" x14ac:dyDescent="0.2">
      <c r="A222" s="8" t="s">
        <v>172</v>
      </c>
      <c r="B222" s="10">
        <v>5</v>
      </c>
      <c r="C222" s="10">
        <v>2</v>
      </c>
      <c r="D222" s="28" t="s">
        <v>246</v>
      </c>
      <c r="E222" s="28" t="s">
        <v>76</v>
      </c>
      <c r="F222" s="25">
        <f>F223</f>
        <v>14.8</v>
      </c>
      <c r="G222" s="25">
        <f t="shared" si="81"/>
        <v>0</v>
      </c>
      <c r="H222" s="25">
        <f t="shared" si="81"/>
        <v>14.8</v>
      </c>
    </row>
    <row r="223" spans="1:8" ht="33.75" customHeight="1" x14ac:dyDescent="0.2">
      <c r="A223" s="8" t="s">
        <v>173</v>
      </c>
      <c r="B223" s="10">
        <v>5</v>
      </c>
      <c r="C223" s="10">
        <v>2</v>
      </c>
      <c r="D223" s="28" t="s">
        <v>247</v>
      </c>
      <c r="E223" s="28" t="s">
        <v>58</v>
      </c>
      <c r="F223" s="25">
        <f>F224</f>
        <v>14.8</v>
      </c>
      <c r="G223" s="25">
        <f t="shared" si="81"/>
        <v>0</v>
      </c>
      <c r="H223" s="25">
        <f t="shared" si="81"/>
        <v>14.8</v>
      </c>
    </row>
    <row r="224" spans="1:8" ht="33.75" customHeight="1" x14ac:dyDescent="0.2">
      <c r="A224" s="3" t="s">
        <v>214</v>
      </c>
      <c r="B224" s="10">
        <v>5</v>
      </c>
      <c r="C224" s="10">
        <v>2</v>
      </c>
      <c r="D224" s="28" t="s">
        <v>247</v>
      </c>
      <c r="E224" s="28" t="s">
        <v>77</v>
      </c>
      <c r="F224" s="25">
        <f>F225</f>
        <v>14.8</v>
      </c>
      <c r="G224" s="25">
        <f t="shared" si="81"/>
        <v>0</v>
      </c>
      <c r="H224" s="25">
        <f t="shared" si="81"/>
        <v>14.8</v>
      </c>
    </row>
    <row r="225" spans="1:8" ht="33.75" customHeight="1" x14ac:dyDescent="0.2">
      <c r="A225" s="3" t="s">
        <v>78</v>
      </c>
      <c r="B225" s="10">
        <v>5</v>
      </c>
      <c r="C225" s="10">
        <v>2</v>
      </c>
      <c r="D225" s="28" t="s">
        <v>247</v>
      </c>
      <c r="E225" s="28" t="s">
        <v>79</v>
      </c>
      <c r="F225" s="25">
        <f>F226</f>
        <v>14.8</v>
      </c>
      <c r="G225" s="25">
        <f t="shared" si="81"/>
        <v>0</v>
      </c>
      <c r="H225" s="25">
        <f t="shared" si="81"/>
        <v>14.8</v>
      </c>
    </row>
    <row r="226" spans="1:8" ht="22.5" x14ac:dyDescent="0.2">
      <c r="A226" s="20" t="s">
        <v>67</v>
      </c>
      <c r="B226" s="10">
        <v>5</v>
      </c>
      <c r="C226" s="10">
        <v>2</v>
      </c>
      <c r="D226" s="28" t="s">
        <v>247</v>
      </c>
      <c r="E226" s="28">
        <v>244</v>
      </c>
      <c r="F226" s="25">
        <v>14.8</v>
      </c>
      <c r="G226" s="51"/>
      <c r="H226" s="52">
        <f>F226+G226</f>
        <v>14.8</v>
      </c>
    </row>
    <row r="227" spans="1:8" ht="24" customHeight="1" x14ac:dyDescent="0.2">
      <c r="A227" s="8" t="s">
        <v>147</v>
      </c>
      <c r="B227" s="10">
        <v>5</v>
      </c>
      <c r="C227" s="10">
        <v>2</v>
      </c>
      <c r="D227" s="28" t="s">
        <v>248</v>
      </c>
      <c r="E227" s="28" t="s">
        <v>76</v>
      </c>
      <c r="F227" s="25">
        <f>F228</f>
        <v>40</v>
      </c>
      <c r="G227" s="25">
        <f t="shared" ref="G227:H231" si="82">G228</f>
        <v>0</v>
      </c>
      <c r="H227" s="25">
        <f t="shared" si="82"/>
        <v>40</v>
      </c>
    </row>
    <row r="228" spans="1:8" ht="27.75" customHeight="1" x14ac:dyDescent="0.2">
      <c r="A228" s="8" t="s">
        <v>174</v>
      </c>
      <c r="B228" s="10">
        <v>5</v>
      </c>
      <c r="C228" s="10">
        <v>2</v>
      </c>
      <c r="D228" s="28" t="s">
        <v>249</v>
      </c>
      <c r="E228" s="28" t="s">
        <v>76</v>
      </c>
      <c r="F228" s="25">
        <f>F229</f>
        <v>40</v>
      </c>
      <c r="G228" s="25">
        <f t="shared" si="82"/>
        <v>0</v>
      </c>
      <c r="H228" s="25">
        <f t="shared" si="82"/>
        <v>40</v>
      </c>
    </row>
    <row r="229" spans="1:8" ht="27.75" customHeight="1" x14ac:dyDescent="0.2">
      <c r="A229" s="8" t="s">
        <v>134</v>
      </c>
      <c r="B229" s="10">
        <v>5</v>
      </c>
      <c r="C229" s="10">
        <v>2</v>
      </c>
      <c r="D229" s="28" t="s">
        <v>250</v>
      </c>
      <c r="E229" s="28" t="s">
        <v>58</v>
      </c>
      <c r="F229" s="25">
        <f>F230</f>
        <v>40</v>
      </c>
      <c r="G229" s="25">
        <f t="shared" si="82"/>
        <v>0</v>
      </c>
      <c r="H229" s="25">
        <f t="shared" si="82"/>
        <v>40</v>
      </c>
    </row>
    <row r="230" spans="1:8" ht="27.75" customHeight="1" x14ac:dyDescent="0.2">
      <c r="A230" s="3" t="s">
        <v>214</v>
      </c>
      <c r="B230" s="10">
        <v>5</v>
      </c>
      <c r="C230" s="10">
        <v>2</v>
      </c>
      <c r="D230" s="28" t="s">
        <v>250</v>
      </c>
      <c r="E230" s="28" t="s">
        <v>77</v>
      </c>
      <c r="F230" s="25">
        <f>F231</f>
        <v>40</v>
      </c>
      <c r="G230" s="25">
        <f t="shared" si="82"/>
        <v>0</v>
      </c>
      <c r="H230" s="25">
        <f t="shared" si="82"/>
        <v>40</v>
      </c>
    </row>
    <row r="231" spans="1:8" ht="27.75" customHeight="1" x14ac:dyDescent="0.2">
      <c r="A231" s="3" t="s">
        <v>78</v>
      </c>
      <c r="B231" s="10">
        <v>5</v>
      </c>
      <c r="C231" s="10">
        <v>2</v>
      </c>
      <c r="D231" s="28" t="s">
        <v>250</v>
      </c>
      <c r="E231" s="28" t="s">
        <v>79</v>
      </c>
      <c r="F231" s="25">
        <f>F232</f>
        <v>40</v>
      </c>
      <c r="G231" s="25">
        <f t="shared" si="82"/>
        <v>0</v>
      </c>
      <c r="H231" s="25">
        <f t="shared" si="82"/>
        <v>40</v>
      </c>
    </row>
    <row r="232" spans="1:8" ht="22.5" x14ac:dyDescent="0.2">
      <c r="A232" s="20" t="s">
        <v>67</v>
      </c>
      <c r="B232" s="10">
        <v>5</v>
      </c>
      <c r="C232" s="10">
        <v>2</v>
      </c>
      <c r="D232" s="28" t="s">
        <v>250</v>
      </c>
      <c r="E232" s="28">
        <v>244</v>
      </c>
      <c r="F232" s="25">
        <v>40</v>
      </c>
      <c r="G232" s="51"/>
      <c r="H232" s="52">
        <f>F232+G232</f>
        <v>40</v>
      </c>
    </row>
    <row r="233" spans="1:8" x14ac:dyDescent="0.2">
      <c r="A233" s="4" t="s">
        <v>46</v>
      </c>
      <c r="B233" s="10">
        <v>5</v>
      </c>
      <c r="C233" s="10">
        <v>3</v>
      </c>
      <c r="D233" s="28" t="s">
        <v>76</v>
      </c>
      <c r="E233" s="28" t="s">
        <v>76</v>
      </c>
      <c r="F233" s="25">
        <f>F234+F247</f>
        <v>629.5</v>
      </c>
      <c r="G233" s="25">
        <f t="shared" ref="G233:H233" si="83">G234+G247</f>
        <v>388.5</v>
      </c>
      <c r="H233" s="25">
        <f t="shared" si="83"/>
        <v>1018</v>
      </c>
    </row>
    <row r="234" spans="1:8" ht="22.5" x14ac:dyDescent="0.2">
      <c r="A234" s="4" t="s">
        <v>203</v>
      </c>
      <c r="B234" s="10">
        <v>5</v>
      </c>
      <c r="C234" s="10">
        <v>3</v>
      </c>
      <c r="D234" s="28" t="s">
        <v>219</v>
      </c>
      <c r="E234" s="28"/>
      <c r="F234" s="25">
        <f>F235</f>
        <v>125</v>
      </c>
      <c r="G234" s="25">
        <f t="shared" ref="G234:H235" si="84">G235</f>
        <v>0</v>
      </c>
      <c r="H234" s="25">
        <f t="shared" si="84"/>
        <v>125</v>
      </c>
    </row>
    <row r="235" spans="1:8" x14ac:dyDescent="0.2">
      <c r="A235" s="4" t="s">
        <v>162</v>
      </c>
      <c r="B235" s="10">
        <v>5</v>
      </c>
      <c r="C235" s="10">
        <v>3</v>
      </c>
      <c r="D235" s="28" t="s">
        <v>221</v>
      </c>
      <c r="E235" s="28"/>
      <c r="F235" s="25">
        <f>F236</f>
        <v>125</v>
      </c>
      <c r="G235" s="25">
        <f t="shared" si="84"/>
        <v>0</v>
      </c>
      <c r="H235" s="25">
        <f t="shared" si="84"/>
        <v>125</v>
      </c>
    </row>
    <row r="236" spans="1:8" ht="24.75" customHeight="1" x14ac:dyDescent="0.2">
      <c r="A236" s="4" t="s">
        <v>163</v>
      </c>
      <c r="B236" s="10">
        <v>5</v>
      </c>
      <c r="C236" s="10">
        <v>3</v>
      </c>
      <c r="D236" s="28" t="s">
        <v>222</v>
      </c>
      <c r="E236" s="28"/>
      <c r="F236" s="25">
        <f>F237+F242</f>
        <v>125</v>
      </c>
      <c r="G236" s="25">
        <f t="shared" ref="G236:H236" si="85">G237+G242</f>
        <v>0</v>
      </c>
      <c r="H236" s="25">
        <f t="shared" si="85"/>
        <v>125</v>
      </c>
    </row>
    <row r="237" spans="1:8" ht="43.5" customHeight="1" x14ac:dyDescent="0.2">
      <c r="A237" s="5" t="s">
        <v>176</v>
      </c>
      <c r="B237" s="10">
        <v>5</v>
      </c>
      <c r="C237" s="10">
        <v>3</v>
      </c>
      <c r="D237" s="28" t="s">
        <v>223</v>
      </c>
      <c r="E237" s="28" t="s">
        <v>58</v>
      </c>
      <c r="F237" s="25">
        <f>F238</f>
        <v>100</v>
      </c>
      <c r="G237" s="25">
        <f t="shared" ref="G237:H238" si="86">G238</f>
        <v>0</v>
      </c>
      <c r="H237" s="25">
        <f t="shared" si="86"/>
        <v>100</v>
      </c>
    </row>
    <row r="238" spans="1:8" ht="43.5" customHeight="1" x14ac:dyDescent="0.2">
      <c r="A238" s="5" t="s">
        <v>80</v>
      </c>
      <c r="B238" s="10">
        <v>5</v>
      </c>
      <c r="C238" s="10">
        <v>3</v>
      </c>
      <c r="D238" s="28" t="s">
        <v>223</v>
      </c>
      <c r="E238" s="28" t="s">
        <v>81</v>
      </c>
      <c r="F238" s="25">
        <f>F239</f>
        <v>100</v>
      </c>
      <c r="G238" s="25">
        <f t="shared" si="86"/>
        <v>0</v>
      </c>
      <c r="H238" s="25">
        <f t="shared" si="86"/>
        <v>100</v>
      </c>
    </row>
    <row r="239" spans="1:8" ht="43.5" customHeight="1" x14ac:dyDescent="0.2">
      <c r="A239" s="8" t="s">
        <v>82</v>
      </c>
      <c r="B239" s="10">
        <v>5</v>
      </c>
      <c r="C239" s="10">
        <v>3</v>
      </c>
      <c r="D239" s="28" t="s">
        <v>223</v>
      </c>
      <c r="E239" s="28" t="s">
        <v>83</v>
      </c>
      <c r="F239" s="25">
        <f>F240+F241</f>
        <v>100</v>
      </c>
      <c r="G239" s="25">
        <f t="shared" ref="G239:H239" si="87">G240+G241</f>
        <v>0</v>
      </c>
      <c r="H239" s="25">
        <f t="shared" si="87"/>
        <v>100</v>
      </c>
    </row>
    <row r="240" spans="1:8" ht="46.5" customHeight="1" x14ac:dyDescent="0.2">
      <c r="A240" s="3" t="s">
        <v>181</v>
      </c>
      <c r="B240" s="10">
        <v>5</v>
      </c>
      <c r="C240" s="10">
        <v>3</v>
      </c>
      <c r="D240" s="28" t="s">
        <v>223</v>
      </c>
      <c r="E240" s="28">
        <v>111</v>
      </c>
      <c r="F240" s="25">
        <v>77</v>
      </c>
      <c r="G240" s="51"/>
      <c r="H240" s="52">
        <f t="shared" ref="H240:H241" si="88">F240+G240</f>
        <v>77</v>
      </c>
    </row>
    <row r="241" spans="1:8" ht="37.5" customHeight="1" x14ac:dyDescent="0.2">
      <c r="A241" s="3" t="s">
        <v>183</v>
      </c>
      <c r="B241" s="10">
        <v>5</v>
      </c>
      <c r="C241" s="10">
        <v>3</v>
      </c>
      <c r="D241" s="28" t="s">
        <v>223</v>
      </c>
      <c r="E241" s="28">
        <v>119</v>
      </c>
      <c r="F241" s="25">
        <v>23</v>
      </c>
      <c r="G241" s="51"/>
      <c r="H241" s="52">
        <f t="shared" si="88"/>
        <v>23</v>
      </c>
    </row>
    <row r="242" spans="1:8" ht="27.75" customHeight="1" x14ac:dyDescent="0.2">
      <c r="A242" s="3" t="s">
        <v>143</v>
      </c>
      <c r="B242" s="10">
        <v>5</v>
      </c>
      <c r="C242" s="10">
        <v>3</v>
      </c>
      <c r="D242" s="28" t="s">
        <v>212</v>
      </c>
      <c r="E242" s="28" t="s">
        <v>58</v>
      </c>
      <c r="F242" s="25">
        <f>F243</f>
        <v>25</v>
      </c>
      <c r="G242" s="25">
        <f t="shared" ref="G242:H243" si="89">G243</f>
        <v>0</v>
      </c>
      <c r="H242" s="25">
        <f t="shared" si="89"/>
        <v>25</v>
      </c>
    </row>
    <row r="243" spans="1:8" ht="45" customHeight="1" x14ac:dyDescent="0.2">
      <c r="A243" s="5" t="s">
        <v>80</v>
      </c>
      <c r="B243" s="10">
        <v>5</v>
      </c>
      <c r="C243" s="10">
        <v>3</v>
      </c>
      <c r="D243" s="28" t="s">
        <v>212</v>
      </c>
      <c r="E243" s="28" t="s">
        <v>81</v>
      </c>
      <c r="F243" s="25">
        <f>F244</f>
        <v>25</v>
      </c>
      <c r="G243" s="25">
        <f t="shared" si="89"/>
        <v>0</v>
      </c>
      <c r="H243" s="25">
        <f t="shared" si="89"/>
        <v>25</v>
      </c>
    </row>
    <row r="244" spans="1:8" ht="27.75" customHeight="1" x14ac:dyDescent="0.2">
      <c r="A244" s="8" t="s">
        <v>82</v>
      </c>
      <c r="B244" s="10">
        <v>5</v>
      </c>
      <c r="C244" s="10">
        <v>3</v>
      </c>
      <c r="D244" s="28" t="s">
        <v>256</v>
      </c>
      <c r="E244" s="28" t="s">
        <v>83</v>
      </c>
      <c r="F244" s="25">
        <f>F245+F246</f>
        <v>25</v>
      </c>
      <c r="G244" s="25">
        <f t="shared" ref="G244:H244" si="90">G245+G246</f>
        <v>0</v>
      </c>
      <c r="H244" s="25">
        <f t="shared" si="90"/>
        <v>25</v>
      </c>
    </row>
    <row r="245" spans="1:8" ht="49.5" customHeight="1" x14ac:dyDescent="0.2">
      <c r="A245" s="3" t="s">
        <v>181</v>
      </c>
      <c r="B245" s="10">
        <v>5</v>
      </c>
      <c r="C245" s="10">
        <v>3</v>
      </c>
      <c r="D245" s="28" t="s">
        <v>212</v>
      </c>
      <c r="E245" s="28">
        <v>111</v>
      </c>
      <c r="F245" s="25">
        <v>19</v>
      </c>
      <c r="G245" s="51"/>
      <c r="H245" s="52">
        <f t="shared" ref="H245:H246" si="91">F245+G245</f>
        <v>19</v>
      </c>
    </row>
    <row r="246" spans="1:8" ht="33" customHeight="1" x14ac:dyDescent="0.2">
      <c r="A246" s="3" t="s">
        <v>183</v>
      </c>
      <c r="B246" s="10">
        <v>5</v>
      </c>
      <c r="C246" s="10">
        <v>3</v>
      </c>
      <c r="D246" s="28" t="s">
        <v>212</v>
      </c>
      <c r="E246" s="28">
        <v>119</v>
      </c>
      <c r="F246" s="25">
        <v>6</v>
      </c>
      <c r="G246" s="51"/>
      <c r="H246" s="52">
        <f t="shared" si="91"/>
        <v>6</v>
      </c>
    </row>
    <row r="247" spans="1:8" ht="22.5" x14ac:dyDescent="0.2">
      <c r="A247" s="8" t="s">
        <v>252</v>
      </c>
      <c r="B247" s="10">
        <v>5</v>
      </c>
      <c r="C247" s="10">
        <v>3</v>
      </c>
      <c r="D247" s="28">
        <v>2400000000</v>
      </c>
      <c r="E247" s="28" t="s">
        <v>76</v>
      </c>
      <c r="F247" s="25">
        <f>F248+F253+F258+F263</f>
        <v>504.5</v>
      </c>
      <c r="G247" s="25">
        <f t="shared" ref="G247:H247" si="92">G248+G253+G258+G263</f>
        <v>388.5</v>
      </c>
      <c r="H247" s="25">
        <f t="shared" si="92"/>
        <v>893</v>
      </c>
    </row>
    <row r="248" spans="1:8" ht="23.25" customHeight="1" x14ac:dyDescent="0.2">
      <c r="A248" s="8" t="s">
        <v>148</v>
      </c>
      <c r="B248" s="10">
        <v>5</v>
      </c>
      <c r="C248" s="10">
        <v>3</v>
      </c>
      <c r="D248" s="28">
        <v>2400100000</v>
      </c>
      <c r="E248" s="28" t="s">
        <v>76</v>
      </c>
      <c r="F248" s="25">
        <f>F249</f>
        <v>80</v>
      </c>
      <c r="G248" s="25">
        <f t="shared" ref="G248:H251" si="93">G249</f>
        <v>14</v>
      </c>
      <c r="H248" s="25">
        <f t="shared" si="93"/>
        <v>94</v>
      </c>
    </row>
    <row r="249" spans="1:8" ht="27.75" customHeight="1" x14ac:dyDescent="0.2">
      <c r="A249" s="8" t="s">
        <v>134</v>
      </c>
      <c r="B249" s="10">
        <v>5</v>
      </c>
      <c r="C249" s="10">
        <v>3</v>
      </c>
      <c r="D249" s="28">
        <v>2400199990</v>
      </c>
      <c r="E249" s="28" t="s">
        <v>58</v>
      </c>
      <c r="F249" s="25">
        <f>F250</f>
        <v>80</v>
      </c>
      <c r="G249" s="25">
        <f t="shared" si="93"/>
        <v>14</v>
      </c>
      <c r="H249" s="25">
        <f t="shared" si="93"/>
        <v>94</v>
      </c>
    </row>
    <row r="250" spans="1:8" ht="27.75" customHeight="1" x14ac:dyDescent="0.2">
      <c r="A250" s="3" t="s">
        <v>214</v>
      </c>
      <c r="B250" s="10">
        <v>5</v>
      </c>
      <c r="C250" s="10">
        <v>3</v>
      </c>
      <c r="D250" s="28">
        <v>2400199990</v>
      </c>
      <c r="E250" s="28" t="s">
        <v>77</v>
      </c>
      <c r="F250" s="25">
        <f>F251</f>
        <v>80</v>
      </c>
      <c r="G250" s="25">
        <f t="shared" si="93"/>
        <v>14</v>
      </c>
      <c r="H250" s="25">
        <f t="shared" si="93"/>
        <v>94</v>
      </c>
    </row>
    <row r="251" spans="1:8" ht="27.75" customHeight="1" x14ac:dyDescent="0.2">
      <c r="A251" s="3" t="s">
        <v>78</v>
      </c>
      <c r="B251" s="10">
        <v>5</v>
      </c>
      <c r="C251" s="10">
        <v>3</v>
      </c>
      <c r="D251" s="28">
        <v>2400199990</v>
      </c>
      <c r="E251" s="28" t="s">
        <v>79</v>
      </c>
      <c r="F251" s="25">
        <f>F252</f>
        <v>80</v>
      </c>
      <c r="G251" s="25">
        <f t="shared" si="93"/>
        <v>14</v>
      </c>
      <c r="H251" s="25">
        <f t="shared" si="93"/>
        <v>94</v>
      </c>
    </row>
    <row r="252" spans="1:8" ht="22.5" x14ac:dyDescent="0.2">
      <c r="A252" s="20" t="s">
        <v>67</v>
      </c>
      <c r="B252" s="10">
        <v>5</v>
      </c>
      <c r="C252" s="10">
        <v>3</v>
      </c>
      <c r="D252" s="28">
        <v>2400199990</v>
      </c>
      <c r="E252" s="28">
        <v>244</v>
      </c>
      <c r="F252" s="25">
        <v>80</v>
      </c>
      <c r="G252" s="51">
        <v>14</v>
      </c>
      <c r="H252" s="52">
        <f>F252+G252</f>
        <v>94</v>
      </c>
    </row>
    <row r="253" spans="1:8" ht="35.25" customHeight="1" x14ac:dyDescent="0.2">
      <c r="A253" s="8" t="s">
        <v>149</v>
      </c>
      <c r="B253" s="10">
        <v>5</v>
      </c>
      <c r="C253" s="10">
        <v>3</v>
      </c>
      <c r="D253" s="28">
        <v>2400200000</v>
      </c>
      <c r="E253" s="28" t="s">
        <v>76</v>
      </c>
      <c r="F253" s="25">
        <f>F254</f>
        <v>50</v>
      </c>
      <c r="G253" s="25">
        <f t="shared" ref="G253:H256" si="94">G254</f>
        <v>0</v>
      </c>
      <c r="H253" s="25">
        <f t="shared" si="94"/>
        <v>50</v>
      </c>
    </row>
    <row r="254" spans="1:8" ht="25.5" customHeight="1" x14ac:dyDescent="0.2">
      <c r="A254" s="8" t="s">
        <v>134</v>
      </c>
      <c r="B254" s="10">
        <v>5</v>
      </c>
      <c r="C254" s="10">
        <v>3</v>
      </c>
      <c r="D254" s="28">
        <v>2400299990</v>
      </c>
      <c r="E254" s="28" t="s">
        <v>58</v>
      </c>
      <c r="F254" s="25">
        <f>F255</f>
        <v>50</v>
      </c>
      <c r="G254" s="25">
        <f t="shared" si="94"/>
        <v>0</v>
      </c>
      <c r="H254" s="25">
        <f t="shared" si="94"/>
        <v>50</v>
      </c>
    </row>
    <row r="255" spans="1:8" ht="25.5" customHeight="1" x14ac:dyDescent="0.2">
      <c r="A255" s="3" t="s">
        <v>214</v>
      </c>
      <c r="B255" s="10">
        <v>5</v>
      </c>
      <c r="C255" s="10">
        <v>3</v>
      </c>
      <c r="D255" s="28">
        <v>2400299990</v>
      </c>
      <c r="E255" s="28" t="s">
        <v>77</v>
      </c>
      <c r="F255" s="25">
        <f>F256</f>
        <v>50</v>
      </c>
      <c r="G255" s="25">
        <f t="shared" si="94"/>
        <v>0</v>
      </c>
      <c r="H255" s="25">
        <f t="shared" si="94"/>
        <v>50</v>
      </c>
    </row>
    <row r="256" spans="1:8" ht="25.5" customHeight="1" x14ac:dyDescent="0.2">
      <c r="A256" s="3" t="s">
        <v>78</v>
      </c>
      <c r="B256" s="10">
        <v>5</v>
      </c>
      <c r="C256" s="10">
        <v>3</v>
      </c>
      <c r="D256" s="28">
        <v>2400299990</v>
      </c>
      <c r="E256" s="28" t="s">
        <v>79</v>
      </c>
      <c r="F256" s="25">
        <f>F257</f>
        <v>50</v>
      </c>
      <c r="G256" s="25">
        <f t="shared" si="94"/>
        <v>0</v>
      </c>
      <c r="H256" s="25">
        <f t="shared" si="94"/>
        <v>50</v>
      </c>
    </row>
    <row r="257" spans="1:8" ht="22.5" x14ac:dyDescent="0.2">
      <c r="A257" s="20" t="s">
        <v>67</v>
      </c>
      <c r="B257" s="10">
        <v>5</v>
      </c>
      <c r="C257" s="10">
        <v>3</v>
      </c>
      <c r="D257" s="28">
        <v>2400299990</v>
      </c>
      <c r="E257" s="28">
        <v>244</v>
      </c>
      <c r="F257" s="25">
        <v>50</v>
      </c>
      <c r="G257" s="51"/>
      <c r="H257" s="52">
        <f>F257+G257</f>
        <v>50</v>
      </c>
    </row>
    <row r="258" spans="1:8" ht="22.5" customHeight="1" x14ac:dyDescent="0.2">
      <c r="A258" s="3" t="s">
        <v>150</v>
      </c>
      <c r="B258" s="10">
        <v>5</v>
      </c>
      <c r="C258" s="10">
        <v>3</v>
      </c>
      <c r="D258" s="28">
        <v>2400300000</v>
      </c>
      <c r="E258" s="28"/>
      <c r="F258" s="25">
        <f>F259</f>
        <v>374.5</v>
      </c>
      <c r="G258" s="25">
        <f t="shared" ref="G258:H261" si="95">G259</f>
        <v>-374.5</v>
      </c>
      <c r="H258" s="25">
        <f t="shared" si="95"/>
        <v>0</v>
      </c>
    </row>
    <row r="259" spans="1:8" ht="22.5" customHeight="1" x14ac:dyDescent="0.2">
      <c r="A259" s="3" t="s">
        <v>134</v>
      </c>
      <c r="B259" s="10">
        <v>5</v>
      </c>
      <c r="C259" s="10">
        <v>3</v>
      </c>
      <c r="D259" s="28">
        <v>2400399990</v>
      </c>
      <c r="E259" s="28" t="s">
        <v>58</v>
      </c>
      <c r="F259" s="25">
        <f>F260</f>
        <v>374.5</v>
      </c>
      <c r="G259" s="25">
        <f t="shared" si="95"/>
        <v>-374.5</v>
      </c>
      <c r="H259" s="25">
        <f t="shared" si="95"/>
        <v>0</v>
      </c>
    </row>
    <row r="260" spans="1:8" ht="22.5" customHeight="1" x14ac:dyDescent="0.2">
      <c r="A260" s="3" t="s">
        <v>214</v>
      </c>
      <c r="B260" s="10">
        <v>5</v>
      </c>
      <c r="C260" s="10">
        <v>3</v>
      </c>
      <c r="D260" s="28">
        <v>2400399990</v>
      </c>
      <c r="E260" s="28" t="s">
        <v>77</v>
      </c>
      <c r="F260" s="25">
        <f>F261</f>
        <v>374.5</v>
      </c>
      <c r="G260" s="25">
        <f t="shared" si="95"/>
        <v>-374.5</v>
      </c>
      <c r="H260" s="25">
        <f t="shared" si="95"/>
        <v>0</v>
      </c>
    </row>
    <row r="261" spans="1:8" ht="22.5" customHeight="1" x14ac:dyDescent="0.2">
      <c r="A261" s="3" t="s">
        <v>78</v>
      </c>
      <c r="B261" s="10">
        <v>5</v>
      </c>
      <c r="C261" s="10">
        <v>3</v>
      </c>
      <c r="D261" s="28">
        <v>2400399990</v>
      </c>
      <c r="E261" s="28" t="s">
        <v>79</v>
      </c>
      <c r="F261" s="25">
        <f>F262</f>
        <v>374.5</v>
      </c>
      <c r="G261" s="25">
        <f t="shared" si="95"/>
        <v>-374.5</v>
      </c>
      <c r="H261" s="25">
        <f t="shared" si="95"/>
        <v>0</v>
      </c>
    </row>
    <row r="262" spans="1:8" ht="22.5" x14ac:dyDescent="0.2">
      <c r="A262" s="20" t="s">
        <v>67</v>
      </c>
      <c r="B262" s="10">
        <v>5</v>
      </c>
      <c r="C262" s="10">
        <v>3</v>
      </c>
      <c r="D262" s="28">
        <v>2400399990</v>
      </c>
      <c r="E262" s="28">
        <v>244</v>
      </c>
      <c r="F262" s="25">
        <v>374.5</v>
      </c>
      <c r="G262" s="51">
        <v>-374.5</v>
      </c>
      <c r="H262" s="52">
        <f>F262+G262</f>
        <v>0</v>
      </c>
    </row>
    <row r="263" spans="1:8" ht="28.5" customHeight="1" x14ac:dyDescent="0.2">
      <c r="A263" s="3" t="s">
        <v>274</v>
      </c>
      <c r="B263" s="10">
        <v>5</v>
      </c>
      <c r="C263" s="10">
        <v>3</v>
      </c>
      <c r="D263" s="28" t="s">
        <v>272</v>
      </c>
      <c r="E263" s="28"/>
      <c r="F263" s="25">
        <f>F264</f>
        <v>0</v>
      </c>
      <c r="G263" s="25">
        <f t="shared" ref="G263:H266" si="96">G264</f>
        <v>749</v>
      </c>
      <c r="H263" s="25">
        <f t="shared" si="96"/>
        <v>749</v>
      </c>
    </row>
    <row r="264" spans="1:8" ht="22.5" x14ac:dyDescent="0.2">
      <c r="A264" s="3" t="s">
        <v>134</v>
      </c>
      <c r="B264" s="10">
        <v>5</v>
      </c>
      <c r="C264" s="10">
        <v>3</v>
      </c>
      <c r="D264" s="28" t="s">
        <v>273</v>
      </c>
      <c r="E264" s="28" t="s">
        <v>58</v>
      </c>
      <c r="F264" s="25">
        <f>F265</f>
        <v>0</v>
      </c>
      <c r="G264" s="25">
        <f t="shared" si="96"/>
        <v>749</v>
      </c>
      <c r="H264" s="25">
        <f t="shared" si="96"/>
        <v>749</v>
      </c>
    </row>
    <row r="265" spans="1:8" ht="22.5" x14ac:dyDescent="0.2">
      <c r="A265" s="3" t="s">
        <v>214</v>
      </c>
      <c r="B265" s="10">
        <v>5</v>
      </c>
      <c r="C265" s="10">
        <v>3</v>
      </c>
      <c r="D265" s="28" t="s">
        <v>273</v>
      </c>
      <c r="E265" s="28" t="s">
        <v>77</v>
      </c>
      <c r="F265" s="25">
        <f>F266</f>
        <v>0</v>
      </c>
      <c r="G265" s="25">
        <f t="shared" si="96"/>
        <v>749</v>
      </c>
      <c r="H265" s="25">
        <f t="shared" si="96"/>
        <v>749</v>
      </c>
    </row>
    <row r="266" spans="1:8" ht="22.5" x14ac:dyDescent="0.2">
      <c r="A266" s="3" t="s">
        <v>78</v>
      </c>
      <c r="B266" s="10">
        <v>5</v>
      </c>
      <c r="C266" s="10">
        <v>3</v>
      </c>
      <c r="D266" s="28" t="s">
        <v>273</v>
      </c>
      <c r="E266" s="28" t="s">
        <v>79</v>
      </c>
      <c r="F266" s="25">
        <f>F267</f>
        <v>0</v>
      </c>
      <c r="G266" s="25">
        <f t="shared" si="96"/>
        <v>749</v>
      </c>
      <c r="H266" s="25">
        <f t="shared" si="96"/>
        <v>749</v>
      </c>
    </row>
    <row r="267" spans="1:8" ht="22.5" x14ac:dyDescent="0.2">
      <c r="A267" s="20" t="s">
        <v>67</v>
      </c>
      <c r="B267" s="10">
        <v>5</v>
      </c>
      <c r="C267" s="10">
        <v>3</v>
      </c>
      <c r="D267" s="28" t="s">
        <v>273</v>
      </c>
      <c r="E267" s="28">
        <v>244</v>
      </c>
      <c r="F267" s="25">
        <v>0</v>
      </c>
      <c r="G267" s="51">
        <v>749</v>
      </c>
      <c r="H267" s="52">
        <f>F267+G267</f>
        <v>749</v>
      </c>
    </row>
    <row r="268" spans="1:8" x14ac:dyDescent="0.2">
      <c r="A268" s="4" t="s">
        <v>63</v>
      </c>
      <c r="B268" s="10">
        <v>8</v>
      </c>
      <c r="C268" s="10">
        <v>0</v>
      </c>
      <c r="D268" s="28" t="s">
        <v>76</v>
      </c>
      <c r="E268" s="28" t="s">
        <v>76</v>
      </c>
      <c r="F268" s="25">
        <f>F269</f>
        <v>1989.2</v>
      </c>
      <c r="G268" s="25">
        <f t="shared" ref="G268:H269" si="97">G269</f>
        <v>25.5</v>
      </c>
      <c r="H268" s="25">
        <f t="shared" si="97"/>
        <v>2014.7</v>
      </c>
    </row>
    <row r="269" spans="1:8" x14ac:dyDescent="0.2">
      <c r="A269" s="4" t="s">
        <v>47</v>
      </c>
      <c r="B269" s="10">
        <v>8</v>
      </c>
      <c r="C269" s="10">
        <v>1</v>
      </c>
      <c r="D269" s="28" t="s">
        <v>76</v>
      </c>
      <c r="E269" s="28" t="s">
        <v>76</v>
      </c>
      <c r="F269" s="25">
        <f>F270</f>
        <v>1989.2</v>
      </c>
      <c r="G269" s="25">
        <f t="shared" si="97"/>
        <v>25.5</v>
      </c>
      <c r="H269" s="25">
        <f t="shared" si="97"/>
        <v>2014.7</v>
      </c>
    </row>
    <row r="270" spans="1:8" ht="22.5" x14ac:dyDescent="0.2">
      <c r="A270" s="8" t="s">
        <v>122</v>
      </c>
      <c r="B270" s="10">
        <v>8</v>
      </c>
      <c r="C270" s="10">
        <v>1</v>
      </c>
      <c r="D270" s="28" t="s">
        <v>224</v>
      </c>
      <c r="E270" s="28" t="s">
        <v>76</v>
      </c>
      <c r="F270" s="25">
        <f>F271+F290</f>
        <v>1989.2</v>
      </c>
      <c r="G270" s="25">
        <f t="shared" ref="G270:H270" si="98">G271+G290</f>
        <v>25.5</v>
      </c>
      <c r="H270" s="25">
        <f t="shared" si="98"/>
        <v>2014.7</v>
      </c>
    </row>
    <row r="271" spans="1:8" ht="42" customHeight="1" x14ac:dyDescent="0.2">
      <c r="A271" s="8" t="s">
        <v>151</v>
      </c>
      <c r="B271" s="10">
        <v>8</v>
      </c>
      <c r="C271" s="10">
        <v>1</v>
      </c>
      <c r="D271" s="28" t="s">
        <v>225</v>
      </c>
      <c r="E271" s="28" t="s">
        <v>76</v>
      </c>
      <c r="F271" s="25">
        <f>F272</f>
        <v>1671.7</v>
      </c>
      <c r="G271" s="25">
        <f t="shared" ref="G271:H271" si="99">G272</f>
        <v>22.5</v>
      </c>
      <c r="H271" s="25">
        <f t="shared" si="99"/>
        <v>1694.2</v>
      </c>
    </row>
    <row r="272" spans="1:8" ht="30" customHeight="1" x14ac:dyDescent="0.2">
      <c r="A272" s="8" t="s">
        <v>152</v>
      </c>
      <c r="B272" s="10">
        <v>8</v>
      </c>
      <c r="C272" s="10">
        <v>1</v>
      </c>
      <c r="D272" s="28" t="s">
        <v>226</v>
      </c>
      <c r="E272" s="28"/>
      <c r="F272" s="25">
        <f>F273+F282+F286</f>
        <v>1671.7</v>
      </c>
      <c r="G272" s="25">
        <f t="shared" ref="G272:H272" si="100">G273+G282+G286</f>
        <v>22.5</v>
      </c>
      <c r="H272" s="25">
        <f t="shared" si="100"/>
        <v>1694.2</v>
      </c>
    </row>
    <row r="273" spans="1:8" ht="37.5" customHeight="1" x14ac:dyDescent="0.2">
      <c r="A273" s="8" t="s">
        <v>131</v>
      </c>
      <c r="B273" s="10">
        <v>8</v>
      </c>
      <c r="C273" s="10">
        <v>1</v>
      </c>
      <c r="D273" s="28" t="s">
        <v>227</v>
      </c>
      <c r="E273" s="28" t="s">
        <v>58</v>
      </c>
      <c r="F273" s="25">
        <f>F274+F279</f>
        <v>1482</v>
      </c>
      <c r="G273" s="25">
        <f t="shared" ref="G273:H273" si="101">G274+G279</f>
        <v>22.5</v>
      </c>
      <c r="H273" s="25">
        <f t="shared" si="101"/>
        <v>1504.5</v>
      </c>
    </row>
    <row r="274" spans="1:8" ht="37.5" customHeight="1" x14ac:dyDescent="0.2">
      <c r="A274" s="5" t="s">
        <v>80</v>
      </c>
      <c r="B274" s="10">
        <v>8</v>
      </c>
      <c r="C274" s="10">
        <v>1</v>
      </c>
      <c r="D274" s="28" t="s">
        <v>227</v>
      </c>
      <c r="E274" s="28" t="s">
        <v>81</v>
      </c>
      <c r="F274" s="25">
        <f>F275</f>
        <v>1288.7</v>
      </c>
      <c r="G274" s="25">
        <f t="shared" ref="G274:H274" si="102">G275</f>
        <v>0</v>
      </c>
      <c r="H274" s="25">
        <f t="shared" si="102"/>
        <v>1288.7</v>
      </c>
    </row>
    <row r="275" spans="1:8" ht="37.5" customHeight="1" x14ac:dyDescent="0.2">
      <c r="A275" s="8" t="s">
        <v>82</v>
      </c>
      <c r="B275" s="10">
        <v>8</v>
      </c>
      <c r="C275" s="10">
        <v>1</v>
      </c>
      <c r="D275" s="28" t="s">
        <v>227</v>
      </c>
      <c r="E275" s="28" t="s">
        <v>83</v>
      </c>
      <c r="F275" s="25">
        <f>F276+F277+F278</f>
        <v>1288.7</v>
      </c>
      <c r="G275" s="25">
        <f t="shared" ref="G275:H275" si="103">G276+G277+G278</f>
        <v>0</v>
      </c>
      <c r="H275" s="25">
        <f t="shared" si="103"/>
        <v>1288.7</v>
      </c>
    </row>
    <row r="276" spans="1:8" ht="45.75" customHeight="1" x14ac:dyDescent="0.2">
      <c r="A276" s="3" t="s">
        <v>181</v>
      </c>
      <c r="B276" s="10">
        <v>8</v>
      </c>
      <c r="C276" s="10">
        <v>1</v>
      </c>
      <c r="D276" s="28" t="s">
        <v>227</v>
      </c>
      <c r="E276" s="28">
        <v>111</v>
      </c>
      <c r="F276" s="25">
        <v>940.7</v>
      </c>
      <c r="G276" s="51"/>
      <c r="H276" s="52">
        <f t="shared" ref="H276:H278" si="104">F276+G276</f>
        <v>940.7</v>
      </c>
    </row>
    <row r="277" spans="1:8" ht="30" customHeight="1" x14ac:dyDescent="0.2">
      <c r="A277" s="3" t="s">
        <v>70</v>
      </c>
      <c r="B277" s="10">
        <v>8</v>
      </c>
      <c r="C277" s="10">
        <v>1</v>
      </c>
      <c r="D277" s="28" t="s">
        <v>227</v>
      </c>
      <c r="E277" s="28">
        <v>112</v>
      </c>
      <c r="F277" s="25">
        <v>65</v>
      </c>
      <c r="G277" s="51"/>
      <c r="H277" s="52">
        <f t="shared" si="104"/>
        <v>65</v>
      </c>
    </row>
    <row r="278" spans="1:8" ht="30" customHeight="1" x14ac:dyDescent="0.2">
      <c r="A278" s="3" t="s">
        <v>183</v>
      </c>
      <c r="B278" s="10">
        <v>8</v>
      </c>
      <c r="C278" s="10">
        <v>1</v>
      </c>
      <c r="D278" s="28" t="s">
        <v>227</v>
      </c>
      <c r="E278" s="28">
        <v>119</v>
      </c>
      <c r="F278" s="25">
        <v>283</v>
      </c>
      <c r="G278" s="51"/>
      <c r="H278" s="52">
        <f t="shared" si="104"/>
        <v>283</v>
      </c>
    </row>
    <row r="279" spans="1:8" ht="30" customHeight="1" x14ac:dyDescent="0.2">
      <c r="A279" s="3" t="s">
        <v>214</v>
      </c>
      <c r="B279" s="10">
        <v>8</v>
      </c>
      <c r="C279" s="10">
        <v>1</v>
      </c>
      <c r="D279" s="28" t="s">
        <v>227</v>
      </c>
      <c r="E279" s="28" t="s">
        <v>77</v>
      </c>
      <c r="F279" s="25">
        <f>F280</f>
        <v>193.3</v>
      </c>
      <c r="G279" s="25">
        <f t="shared" ref="G279:H280" si="105">G280</f>
        <v>22.5</v>
      </c>
      <c r="H279" s="25">
        <f t="shared" si="105"/>
        <v>215.8</v>
      </c>
    </row>
    <row r="280" spans="1:8" ht="30" customHeight="1" x14ac:dyDescent="0.2">
      <c r="A280" s="3" t="s">
        <v>78</v>
      </c>
      <c r="B280" s="10">
        <v>8</v>
      </c>
      <c r="C280" s="10">
        <v>1</v>
      </c>
      <c r="D280" s="28" t="s">
        <v>227</v>
      </c>
      <c r="E280" s="28" t="s">
        <v>79</v>
      </c>
      <c r="F280" s="25">
        <f>F281</f>
        <v>193.3</v>
      </c>
      <c r="G280" s="25">
        <f t="shared" si="105"/>
        <v>22.5</v>
      </c>
      <c r="H280" s="25">
        <f t="shared" si="105"/>
        <v>215.8</v>
      </c>
    </row>
    <row r="281" spans="1:8" ht="30" customHeight="1" x14ac:dyDescent="0.2">
      <c r="A281" s="20" t="s">
        <v>67</v>
      </c>
      <c r="B281" s="10">
        <v>8</v>
      </c>
      <c r="C281" s="10">
        <v>1</v>
      </c>
      <c r="D281" s="28" t="s">
        <v>227</v>
      </c>
      <c r="E281" s="28">
        <v>244</v>
      </c>
      <c r="F281" s="25">
        <v>193.3</v>
      </c>
      <c r="G281" s="51">
        <v>22.5</v>
      </c>
      <c r="H281" s="52">
        <f>F281+G281</f>
        <v>215.8</v>
      </c>
    </row>
    <row r="282" spans="1:8" ht="51" customHeight="1" x14ac:dyDescent="0.2">
      <c r="A282" s="8" t="s">
        <v>153</v>
      </c>
      <c r="B282" s="10">
        <v>8</v>
      </c>
      <c r="C282" s="10">
        <v>1</v>
      </c>
      <c r="D282" s="28" t="s">
        <v>228</v>
      </c>
      <c r="E282" s="28" t="s">
        <v>58</v>
      </c>
      <c r="F282" s="25">
        <f>F283</f>
        <v>180.2</v>
      </c>
      <c r="G282" s="25">
        <f t="shared" ref="G282:H284" si="106">G283</f>
        <v>0</v>
      </c>
      <c r="H282" s="25">
        <f t="shared" si="106"/>
        <v>180.2</v>
      </c>
    </row>
    <row r="283" spans="1:8" ht="51" customHeight="1" x14ac:dyDescent="0.2">
      <c r="A283" s="3" t="s">
        <v>214</v>
      </c>
      <c r="B283" s="10">
        <v>8</v>
      </c>
      <c r="C283" s="10">
        <v>1</v>
      </c>
      <c r="D283" s="28" t="s">
        <v>228</v>
      </c>
      <c r="E283" s="28" t="s">
        <v>77</v>
      </c>
      <c r="F283" s="25">
        <f>F284</f>
        <v>180.2</v>
      </c>
      <c r="G283" s="25">
        <f t="shared" si="106"/>
        <v>0</v>
      </c>
      <c r="H283" s="25">
        <f t="shared" si="106"/>
        <v>180.2</v>
      </c>
    </row>
    <row r="284" spans="1:8" ht="42" customHeight="1" x14ac:dyDescent="0.2">
      <c r="A284" s="3" t="s">
        <v>78</v>
      </c>
      <c r="B284" s="10">
        <v>8</v>
      </c>
      <c r="C284" s="10">
        <v>1</v>
      </c>
      <c r="D284" s="28" t="s">
        <v>228</v>
      </c>
      <c r="E284" s="28" t="s">
        <v>79</v>
      </c>
      <c r="F284" s="25">
        <f>F285</f>
        <v>180.2</v>
      </c>
      <c r="G284" s="25">
        <f t="shared" si="106"/>
        <v>0</v>
      </c>
      <c r="H284" s="25">
        <f t="shared" si="106"/>
        <v>180.2</v>
      </c>
    </row>
    <row r="285" spans="1:8" ht="22.5" x14ac:dyDescent="0.2">
      <c r="A285" s="20" t="s">
        <v>67</v>
      </c>
      <c r="B285" s="10">
        <v>8</v>
      </c>
      <c r="C285" s="10">
        <v>1</v>
      </c>
      <c r="D285" s="28" t="s">
        <v>228</v>
      </c>
      <c r="E285" s="28">
        <v>244</v>
      </c>
      <c r="F285" s="25">
        <v>180.2</v>
      </c>
      <c r="G285" s="51"/>
      <c r="H285" s="52">
        <f>F285+G285</f>
        <v>180.2</v>
      </c>
    </row>
    <row r="286" spans="1:8" ht="27" customHeight="1" x14ac:dyDescent="0.2">
      <c r="A286" s="8" t="s">
        <v>143</v>
      </c>
      <c r="B286" s="10">
        <v>8</v>
      </c>
      <c r="C286" s="10">
        <v>1</v>
      </c>
      <c r="D286" s="28" t="s">
        <v>213</v>
      </c>
      <c r="E286" s="28" t="s">
        <v>58</v>
      </c>
      <c r="F286" s="25">
        <f>F287</f>
        <v>9.5</v>
      </c>
      <c r="G286" s="25">
        <f t="shared" ref="G286:H288" si="107">G287</f>
        <v>0</v>
      </c>
      <c r="H286" s="25">
        <f t="shared" si="107"/>
        <v>9.5</v>
      </c>
    </row>
    <row r="287" spans="1:8" ht="27" customHeight="1" x14ac:dyDescent="0.2">
      <c r="A287" s="3" t="s">
        <v>214</v>
      </c>
      <c r="B287" s="10">
        <v>8</v>
      </c>
      <c r="C287" s="10">
        <v>1</v>
      </c>
      <c r="D287" s="28" t="s">
        <v>213</v>
      </c>
      <c r="E287" s="28" t="s">
        <v>77</v>
      </c>
      <c r="F287" s="25">
        <f>F288</f>
        <v>9.5</v>
      </c>
      <c r="G287" s="25">
        <f t="shared" si="107"/>
        <v>0</v>
      </c>
      <c r="H287" s="25">
        <f t="shared" si="107"/>
        <v>9.5</v>
      </c>
    </row>
    <row r="288" spans="1:8" ht="27" customHeight="1" x14ac:dyDescent="0.2">
      <c r="A288" s="3" t="s">
        <v>78</v>
      </c>
      <c r="B288" s="10">
        <v>8</v>
      </c>
      <c r="C288" s="10">
        <v>1</v>
      </c>
      <c r="D288" s="28" t="s">
        <v>257</v>
      </c>
      <c r="E288" s="28" t="s">
        <v>79</v>
      </c>
      <c r="F288" s="25">
        <f>F289</f>
        <v>9.5</v>
      </c>
      <c r="G288" s="25">
        <f t="shared" si="107"/>
        <v>0</v>
      </c>
      <c r="H288" s="25">
        <f t="shared" si="107"/>
        <v>9.5</v>
      </c>
    </row>
    <row r="289" spans="1:8" ht="22.5" x14ac:dyDescent="0.2">
      <c r="A289" s="20" t="s">
        <v>67</v>
      </c>
      <c r="B289" s="10">
        <v>8</v>
      </c>
      <c r="C289" s="10">
        <v>1</v>
      </c>
      <c r="D289" s="28" t="s">
        <v>213</v>
      </c>
      <c r="E289" s="28">
        <v>244</v>
      </c>
      <c r="F289" s="25">
        <v>9.5</v>
      </c>
      <c r="G289" s="51"/>
      <c r="H289" s="52">
        <f>F289+G289</f>
        <v>9.5</v>
      </c>
    </row>
    <row r="290" spans="1:8" x14ac:dyDescent="0.2">
      <c r="A290" s="8" t="s">
        <v>154</v>
      </c>
      <c r="B290" s="10">
        <v>8</v>
      </c>
      <c r="C290" s="10">
        <v>1</v>
      </c>
      <c r="D290" s="28" t="s">
        <v>229</v>
      </c>
      <c r="E290" s="28" t="s">
        <v>76</v>
      </c>
      <c r="F290" s="25">
        <f>F291</f>
        <v>317.5</v>
      </c>
      <c r="G290" s="25">
        <f t="shared" ref="G290:H291" si="108">G291</f>
        <v>3</v>
      </c>
      <c r="H290" s="25">
        <f t="shared" si="108"/>
        <v>320.5</v>
      </c>
    </row>
    <row r="291" spans="1:8" ht="26.25" customHeight="1" x14ac:dyDescent="0.2">
      <c r="A291" s="8" t="s">
        <v>155</v>
      </c>
      <c r="B291" s="10">
        <v>8</v>
      </c>
      <c r="C291" s="10">
        <v>1</v>
      </c>
      <c r="D291" s="28" t="s">
        <v>231</v>
      </c>
      <c r="E291" s="28" t="s">
        <v>76</v>
      </c>
      <c r="F291" s="25">
        <f>F292</f>
        <v>317.5</v>
      </c>
      <c r="G291" s="25">
        <f t="shared" si="108"/>
        <v>3</v>
      </c>
      <c r="H291" s="25">
        <f t="shared" si="108"/>
        <v>320.5</v>
      </c>
    </row>
    <row r="292" spans="1:8" ht="26.25" customHeight="1" x14ac:dyDescent="0.2">
      <c r="A292" s="8" t="s">
        <v>131</v>
      </c>
      <c r="B292" s="10">
        <v>8</v>
      </c>
      <c r="C292" s="10">
        <v>1</v>
      </c>
      <c r="D292" s="28" t="s">
        <v>230</v>
      </c>
      <c r="E292" s="28" t="s">
        <v>58</v>
      </c>
      <c r="F292" s="25">
        <f>F293+F298</f>
        <v>317.5</v>
      </c>
      <c r="G292" s="25">
        <f t="shared" ref="G292:H292" si="109">G293+G298</f>
        <v>3</v>
      </c>
      <c r="H292" s="25">
        <f t="shared" si="109"/>
        <v>320.5</v>
      </c>
    </row>
    <row r="293" spans="1:8" ht="26.25" customHeight="1" x14ac:dyDescent="0.2">
      <c r="A293" s="5" t="s">
        <v>80</v>
      </c>
      <c r="B293" s="10">
        <v>8</v>
      </c>
      <c r="C293" s="10">
        <v>1</v>
      </c>
      <c r="D293" s="28" t="s">
        <v>230</v>
      </c>
      <c r="E293" s="28" t="s">
        <v>81</v>
      </c>
      <c r="F293" s="25">
        <f>F294</f>
        <v>227.5</v>
      </c>
      <c r="G293" s="25">
        <f t="shared" ref="G293:H293" si="110">G294</f>
        <v>0</v>
      </c>
      <c r="H293" s="25">
        <f t="shared" si="110"/>
        <v>227.5</v>
      </c>
    </row>
    <row r="294" spans="1:8" ht="26.25" customHeight="1" x14ac:dyDescent="0.2">
      <c r="A294" s="8" t="s">
        <v>82</v>
      </c>
      <c r="B294" s="10">
        <v>8</v>
      </c>
      <c r="C294" s="10">
        <v>1</v>
      </c>
      <c r="D294" s="28" t="s">
        <v>230</v>
      </c>
      <c r="E294" s="28" t="s">
        <v>83</v>
      </c>
      <c r="F294" s="25">
        <f>F295+F296+F297</f>
        <v>227.5</v>
      </c>
      <c r="G294" s="25">
        <f t="shared" ref="G294:H294" si="111">G295+G296+G297</f>
        <v>0</v>
      </c>
      <c r="H294" s="25">
        <f t="shared" si="111"/>
        <v>227.5</v>
      </c>
    </row>
    <row r="295" spans="1:8" ht="43.5" customHeight="1" x14ac:dyDescent="0.2">
      <c r="A295" s="3" t="s">
        <v>181</v>
      </c>
      <c r="B295" s="10">
        <v>8</v>
      </c>
      <c r="C295" s="10">
        <v>1</v>
      </c>
      <c r="D295" s="28" t="s">
        <v>230</v>
      </c>
      <c r="E295" s="28">
        <v>111</v>
      </c>
      <c r="F295" s="25">
        <v>167.5</v>
      </c>
      <c r="G295" s="51"/>
      <c r="H295" s="52">
        <f t="shared" ref="H295:H297" si="112">F295+G295</f>
        <v>167.5</v>
      </c>
    </row>
    <row r="296" spans="1:8" ht="22.5" x14ac:dyDescent="0.2">
      <c r="A296" s="3" t="s">
        <v>70</v>
      </c>
      <c r="B296" s="10">
        <v>8</v>
      </c>
      <c r="C296" s="10">
        <v>1</v>
      </c>
      <c r="D296" s="28" t="s">
        <v>230</v>
      </c>
      <c r="E296" s="28">
        <v>112</v>
      </c>
      <c r="F296" s="25">
        <v>10</v>
      </c>
      <c r="G296" s="51"/>
      <c r="H296" s="52">
        <f t="shared" si="112"/>
        <v>10</v>
      </c>
    </row>
    <row r="297" spans="1:8" ht="33.75" x14ac:dyDescent="0.2">
      <c r="A297" s="3" t="s">
        <v>183</v>
      </c>
      <c r="B297" s="10">
        <v>8</v>
      </c>
      <c r="C297" s="10">
        <v>1</v>
      </c>
      <c r="D297" s="28" t="s">
        <v>230</v>
      </c>
      <c r="E297" s="28">
        <v>119</v>
      </c>
      <c r="F297" s="25">
        <v>50</v>
      </c>
      <c r="G297" s="51"/>
      <c r="H297" s="52">
        <f t="shared" si="112"/>
        <v>50</v>
      </c>
    </row>
    <row r="298" spans="1:8" ht="22.5" x14ac:dyDescent="0.2">
      <c r="A298" s="3" t="s">
        <v>214</v>
      </c>
      <c r="B298" s="10">
        <v>8</v>
      </c>
      <c r="C298" s="10">
        <v>1</v>
      </c>
      <c r="D298" s="28" t="s">
        <v>230</v>
      </c>
      <c r="E298" s="28" t="s">
        <v>77</v>
      </c>
      <c r="F298" s="25">
        <f>F299</f>
        <v>90</v>
      </c>
      <c r="G298" s="25">
        <f t="shared" ref="G298:H299" si="113">G299</f>
        <v>3</v>
      </c>
      <c r="H298" s="25">
        <f t="shared" si="113"/>
        <v>93</v>
      </c>
    </row>
    <row r="299" spans="1:8" ht="22.5" x14ac:dyDescent="0.2">
      <c r="A299" s="3" t="s">
        <v>78</v>
      </c>
      <c r="B299" s="10">
        <v>8</v>
      </c>
      <c r="C299" s="10">
        <v>1</v>
      </c>
      <c r="D299" s="28" t="s">
        <v>230</v>
      </c>
      <c r="E299" s="28" t="s">
        <v>79</v>
      </c>
      <c r="F299" s="25">
        <f>F300</f>
        <v>90</v>
      </c>
      <c r="G299" s="25">
        <f t="shared" si="113"/>
        <v>3</v>
      </c>
      <c r="H299" s="25">
        <f t="shared" si="113"/>
        <v>93</v>
      </c>
    </row>
    <row r="300" spans="1:8" ht="22.5" x14ac:dyDescent="0.2">
      <c r="A300" s="20" t="s">
        <v>67</v>
      </c>
      <c r="B300" s="10">
        <v>8</v>
      </c>
      <c r="C300" s="10">
        <v>1</v>
      </c>
      <c r="D300" s="28" t="s">
        <v>230</v>
      </c>
      <c r="E300" s="28">
        <v>244</v>
      </c>
      <c r="F300" s="25">
        <v>90</v>
      </c>
      <c r="G300" s="51">
        <v>3</v>
      </c>
      <c r="H300" s="52">
        <f>F300+G300</f>
        <v>93</v>
      </c>
    </row>
    <row r="301" spans="1:8" x14ac:dyDescent="0.2">
      <c r="A301" s="4" t="s">
        <v>64</v>
      </c>
      <c r="B301" s="10">
        <v>11</v>
      </c>
      <c r="C301" s="10">
        <v>0</v>
      </c>
      <c r="D301" s="28" t="s">
        <v>76</v>
      </c>
      <c r="E301" s="28" t="s">
        <v>76</v>
      </c>
      <c r="F301" s="25">
        <f>F302</f>
        <v>4849.6000000000004</v>
      </c>
      <c r="G301" s="25">
        <f t="shared" ref="G301:H305" si="114">G302</f>
        <v>608</v>
      </c>
      <c r="H301" s="25">
        <f t="shared" si="114"/>
        <v>5457.6</v>
      </c>
    </row>
    <row r="302" spans="1:8" x14ac:dyDescent="0.2">
      <c r="A302" s="4" t="s">
        <v>48</v>
      </c>
      <c r="B302" s="10">
        <v>11</v>
      </c>
      <c r="C302" s="10">
        <v>1</v>
      </c>
      <c r="D302" s="28" t="s">
        <v>76</v>
      </c>
      <c r="E302" s="28" t="s">
        <v>76</v>
      </c>
      <c r="F302" s="25">
        <f>F303</f>
        <v>4849.6000000000004</v>
      </c>
      <c r="G302" s="25">
        <f t="shared" si="114"/>
        <v>608</v>
      </c>
      <c r="H302" s="25">
        <f t="shared" si="114"/>
        <v>5457.6</v>
      </c>
    </row>
    <row r="303" spans="1:8" ht="30" customHeight="1" x14ac:dyDescent="0.2">
      <c r="A303" s="8" t="s">
        <v>123</v>
      </c>
      <c r="B303" s="10">
        <v>11</v>
      </c>
      <c r="C303" s="10">
        <v>1</v>
      </c>
      <c r="D303" s="28" t="s">
        <v>232</v>
      </c>
      <c r="E303" s="28" t="s">
        <v>76</v>
      </c>
      <c r="F303" s="25">
        <f>F304</f>
        <v>4849.6000000000004</v>
      </c>
      <c r="G303" s="25">
        <f t="shared" si="114"/>
        <v>608</v>
      </c>
      <c r="H303" s="25">
        <f t="shared" si="114"/>
        <v>5457.6</v>
      </c>
    </row>
    <row r="304" spans="1:8" ht="15" customHeight="1" x14ac:dyDescent="0.2">
      <c r="A304" s="8" t="s">
        <v>84</v>
      </c>
      <c r="B304" s="10">
        <v>11</v>
      </c>
      <c r="C304" s="10">
        <v>1</v>
      </c>
      <c r="D304" s="28" t="s">
        <v>233</v>
      </c>
      <c r="E304" s="28" t="s">
        <v>76</v>
      </c>
      <c r="F304" s="25">
        <f>F305</f>
        <v>4849.6000000000004</v>
      </c>
      <c r="G304" s="25">
        <f t="shared" si="114"/>
        <v>608</v>
      </c>
      <c r="H304" s="25">
        <f t="shared" si="114"/>
        <v>5457.6</v>
      </c>
    </row>
    <row r="305" spans="1:8" ht="31.5" customHeight="1" x14ac:dyDescent="0.2">
      <c r="A305" s="8" t="s">
        <v>157</v>
      </c>
      <c r="B305" s="10">
        <v>11</v>
      </c>
      <c r="C305" s="10">
        <v>1</v>
      </c>
      <c r="D305" s="28" t="s">
        <v>234</v>
      </c>
      <c r="E305" s="28"/>
      <c r="F305" s="25">
        <f>F306</f>
        <v>4849.6000000000004</v>
      </c>
      <c r="G305" s="25">
        <f t="shared" si="114"/>
        <v>608</v>
      </c>
      <c r="H305" s="25">
        <f t="shared" si="114"/>
        <v>5457.6</v>
      </c>
    </row>
    <row r="306" spans="1:8" ht="32.25" customHeight="1" x14ac:dyDescent="0.2">
      <c r="A306" s="8" t="s">
        <v>131</v>
      </c>
      <c r="B306" s="10">
        <v>11</v>
      </c>
      <c r="C306" s="10">
        <v>1</v>
      </c>
      <c r="D306" s="28" t="s">
        <v>235</v>
      </c>
      <c r="E306" s="28" t="s">
        <v>58</v>
      </c>
      <c r="F306" s="25">
        <f>F307+F312+F315</f>
        <v>4849.6000000000004</v>
      </c>
      <c r="G306" s="25">
        <f t="shared" ref="G306:H306" si="115">G307+G312+G315</f>
        <v>608</v>
      </c>
      <c r="H306" s="25">
        <f t="shared" si="115"/>
        <v>5457.6</v>
      </c>
    </row>
    <row r="307" spans="1:8" ht="32.25" customHeight="1" x14ac:dyDescent="0.2">
      <c r="A307" s="5" t="s">
        <v>80</v>
      </c>
      <c r="B307" s="10">
        <v>11</v>
      </c>
      <c r="C307" s="10">
        <v>1</v>
      </c>
      <c r="D307" s="28" t="s">
        <v>235</v>
      </c>
      <c r="E307" s="28" t="s">
        <v>81</v>
      </c>
      <c r="F307" s="25">
        <f>F308</f>
        <v>4081.8</v>
      </c>
      <c r="G307" s="25">
        <f t="shared" ref="G307:H307" si="116">G308</f>
        <v>0</v>
      </c>
      <c r="H307" s="25">
        <f t="shared" si="116"/>
        <v>4081.8</v>
      </c>
    </row>
    <row r="308" spans="1:8" ht="32.25" customHeight="1" x14ac:dyDescent="0.2">
      <c r="A308" s="8" t="s">
        <v>82</v>
      </c>
      <c r="B308" s="10">
        <v>11</v>
      </c>
      <c r="C308" s="10">
        <v>1</v>
      </c>
      <c r="D308" s="28" t="s">
        <v>235</v>
      </c>
      <c r="E308" s="28" t="s">
        <v>83</v>
      </c>
      <c r="F308" s="25">
        <f>F309+F310+F311</f>
        <v>4081.8</v>
      </c>
      <c r="G308" s="25">
        <f t="shared" ref="G308:H308" si="117">G309+G310+G311</f>
        <v>0</v>
      </c>
      <c r="H308" s="25">
        <f t="shared" si="117"/>
        <v>4081.8</v>
      </c>
    </row>
    <row r="309" spans="1:8" x14ac:dyDescent="0.2">
      <c r="A309" s="3" t="s">
        <v>181</v>
      </c>
      <c r="B309" s="10">
        <v>11</v>
      </c>
      <c r="C309" s="10">
        <v>1</v>
      </c>
      <c r="D309" s="28" t="s">
        <v>235</v>
      </c>
      <c r="E309" s="28">
        <v>111</v>
      </c>
      <c r="F309" s="25">
        <f>2932.3</f>
        <v>2932.3</v>
      </c>
      <c r="G309" s="51"/>
      <c r="H309" s="52">
        <f t="shared" ref="H309:H311" si="118">F309+G309</f>
        <v>2932.3</v>
      </c>
    </row>
    <row r="310" spans="1:8" ht="22.5" x14ac:dyDescent="0.2">
      <c r="A310" s="3" t="s">
        <v>70</v>
      </c>
      <c r="B310" s="10">
        <v>11</v>
      </c>
      <c r="C310" s="10">
        <v>1</v>
      </c>
      <c r="D310" s="28" t="s">
        <v>235</v>
      </c>
      <c r="E310" s="28">
        <v>112</v>
      </c>
      <c r="F310" s="25">
        <v>265</v>
      </c>
      <c r="G310" s="51"/>
      <c r="H310" s="52">
        <f t="shared" si="118"/>
        <v>265</v>
      </c>
    </row>
    <row r="311" spans="1:8" ht="33.75" x14ac:dyDescent="0.2">
      <c r="A311" s="3" t="s">
        <v>183</v>
      </c>
      <c r="B311" s="10">
        <v>11</v>
      </c>
      <c r="C311" s="10">
        <v>1</v>
      </c>
      <c r="D311" s="28" t="s">
        <v>235</v>
      </c>
      <c r="E311" s="28">
        <v>119</v>
      </c>
      <c r="F311" s="25">
        <v>884.5</v>
      </c>
      <c r="G311" s="51"/>
      <c r="H311" s="52">
        <f t="shared" si="118"/>
        <v>884.5</v>
      </c>
    </row>
    <row r="312" spans="1:8" ht="22.5" x14ac:dyDescent="0.2">
      <c r="A312" s="3" t="s">
        <v>214</v>
      </c>
      <c r="B312" s="10">
        <v>11</v>
      </c>
      <c r="C312" s="10">
        <v>1</v>
      </c>
      <c r="D312" s="28" t="s">
        <v>258</v>
      </c>
      <c r="E312" s="28" t="s">
        <v>77</v>
      </c>
      <c r="F312" s="25">
        <f>F313</f>
        <v>754.3</v>
      </c>
      <c r="G312" s="25">
        <f t="shared" ref="G312:H313" si="119">G313</f>
        <v>608</v>
      </c>
      <c r="H312" s="25">
        <f t="shared" si="119"/>
        <v>1362.3</v>
      </c>
    </row>
    <row r="313" spans="1:8" ht="22.5" x14ac:dyDescent="0.2">
      <c r="A313" s="3" t="s">
        <v>78</v>
      </c>
      <c r="B313" s="10">
        <v>11</v>
      </c>
      <c r="C313" s="10">
        <v>1</v>
      </c>
      <c r="D313" s="28" t="s">
        <v>259</v>
      </c>
      <c r="E313" s="28" t="s">
        <v>79</v>
      </c>
      <c r="F313" s="25">
        <f>F314</f>
        <v>754.3</v>
      </c>
      <c r="G313" s="25">
        <f t="shared" si="119"/>
        <v>608</v>
      </c>
      <c r="H313" s="25">
        <f t="shared" si="119"/>
        <v>1362.3</v>
      </c>
    </row>
    <row r="314" spans="1:8" ht="22.5" x14ac:dyDescent="0.2">
      <c r="A314" s="20" t="s">
        <v>67</v>
      </c>
      <c r="B314" s="10">
        <v>11</v>
      </c>
      <c r="C314" s="10">
        <v>1</v>
      </c>
      <c r="D314" s="28" t="s">
        <v>235</v>
      </c>
      <c r="E314" s="28">
        <v>244</v>
      </c>
      <c r="F314" s="25">
        <v>754.3</v>
      </c>
      <c r="G314" s="51">
        <v>608</v>
      </c>
      <c r="H314" s="52">
        <f>F314+G314</f>
        <v>1362.3</v>
      </c>
    </row>
    <row r="315" spans="1:8" x14ac:dyDescent="0.2">
      <c r="A315" s="3" t="s">
        <v>87</v>
      </c>
      <c r="B315" s="10">
        <v>11</v>
      </c>
      <c r="C315" s="10">
        <v>1</v>
      </c>
      <c r="D315" s="28" t="s">
        <v>258</v>
      </c>
      <c r="E315" s="28" t="s">
        <v>88</v>
      </c>
      <c r="F315" s="25">
        <f>F316</f>
        <v>13.5</v>
      </c>
      <c r="G315" s="25">
        <f t="shared" ref="G315:H315" si="120">G316</f>
        <v>0</v>
      </c>
      <c r="H315" s="25">
        <f t="shared" si="120"/>
        <v>13.5</v>
      </c>
    </row>
    <row r="316" spans="1:8" x14ac:dyDescent="0.2">
      <c r="A316" s="3" t="s">
        <v>89</v>
      </c>
      <c r="B316" s="10">
        <v>11</v>
      </c>
      <c r="C316" s="10">
        <v>1</v>
      </c>
      <c r="D316" s="28" t="s">
        <v>259</v>
      </c>
      <c r="E316" s="28" t="s">
        <v>90</v>
      </c>
      <c r="F316" s="25">
        <f>F317+F318</f>
        <v>13.5</v>
      </c>
      <c r="G316" s="25">
        <f t="shared" ref="G316:H316" si="121">G317+G318</f>
        <v>0</v>
      </c>
      <c r="H316" s="25">
        <f t="shared" si="121"/>
        <v>13.5</v>
      </c>
    </row>
    <row r="317" spans="1:8" x14ac:dyDescent="0.2">
      <c r="A317" s="3" t="s">
        <v>184</v>
      </c>
      <c r="B317" s="10">
        <v>11</v>
      </c>
      <c r="C317" s="10">
        <v>1</v>
      </c>
      <c r="D317" s="28" t="s">
        <v>235</v>
      </c>
      <c r="E317" s="28">
        <v>851</v>
      </c>
      <c r="F317" s="25">
        <v>10</v>
      </c>
      <c r="G317" s="51"/>
      <c r="H317" s="52">
        <f t="shared" ref="H317:H318" si="122">F317+G317</f>
        <v>10</v>
      </c>
    </row>
    <row r="318" spans="1:8" x14ac:dyDescent="0.2">
      <c r="A318" s="3" t="s">
        <v>185</v>
      </c>
      <c r="B318" s="10">
        <v>11</v>
      </c>
      <c r="C318" s="10">
        <v>1</v>
      </c>
      <c r="D318" s="28" t="s">
        <v>235</v>
      </c>
      <c r="E318" s="28">
        <v>852</v>
      </c>
      <c r="F318" s="25">
        <v>3.5</v>
      </c>
      <c r="G318" s="51"/>
      <c r="H318" s="52">
        <f t="shared" si="122"/>
        <v>3.5</v>
      </c>
    </row>
    <row r="319" spans="1:8" ht="12" thickBot="1" x14ac:dyDescent="0.25">
      <c r="A319" s="74"/>
      <c r="B319" s="75"/>
      <c r="C319" s="75"/>
      <c r="D319" s="76"/>
      <c r="E319" s="93"/>
      <c r="F319" s="55">
        <f>F7+F142+F151+F188+F197+F268+F301</f>
        <v>26885.200000000004</v>
      </c>
      <c r="G319" s="55">
        <f>G7+G142+G151+G188+G197+G268+G301</f>
        <v>2529.0481</v>
      </c>
      <c r="H319" s="55">
        <f>H7+H142+H151+H188+H197+H268+H301</f>
        <v>29414.248100000004</v>
      </c>
    </row>
    <row r="320" spans="1:8" x14ac:dyDescent="0.2">
      <c r="F320" s="94"/>
    </row>
    <row r="321" spans="6:6" x14ac:dyDescent="0.2">
      <c r="F321" s="95"/>
    </row>
    <row r="323" spans="6:6" x14ac:dyDescent="0.2">
      <c r="F323" s="95"/>
    </row>
  </sheetData>
  <autoFilter ref="A6:F321"/>
  <mergeCells count="3">
    <mergeCell ref="A3:G3"/>
    <mergeCell ref="G2:H2"/>
    <mergeCell ref="G1:H1"/>
  </mergeCells>
  <pageMargins left="0" right="0" top="0" bottom="0" header="0" footer="0"/>
  <pageSetup paperSize="9" scale="8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12"/>
  <sheetViews>
    <sheetView tabSelected="1" workbookViewId="0">
      <selection activeCell="H7" sqref="H7"/>
    </sheetView>
  </sheetViews>
  <sheetFormatPr defaultRowHeight="11.25" x14ac:dyDescent="0.2"/>
  <cols>
    <col min="1" max="1" width="9.85546875" style="67" customWidth="1"/>
    <col min="2" max="2" width="24.140625" style="65" customWidth="1"/>
    <col min="3" max="3" width="40.140625" style="67" customWidth="1"/>
    <col min="4" max="4" width="15.85546875" style="65" customWidth="1"/>
    <col min="5" max="5" width="11.7109375" style="67" customWidth="1"/>
    <col min="6" max="6" width="12.5703125" style="67" customWidth="1"/>
    <col min="7" max="16384" width="9.140625" style="67"/>
  </cols>
  <sheetData>
    <row r="1" spans="1:6" ht="54" customHeight="1" x14ac:dyDescent="0.2">
      <c r="E1" s="131" t="s">
        <v>289</v>
      </c>
      <c r="F1" s="131"/>
    </row>
    <row r="2" spans="1:6" ht="57.75" customHeight="1" x14ac:dyDescent="0.2">
      <c r="D2" s="73"/>
      <c r="E2" s="131" t="s">
        <v>268</v>
      </c>
      <c r="F2" s="131"/>
    </row>
    <row r="3" spans="1:6" ht="23.25" customHeight="1" x14ac:dyDescent="0.2">
      <c r="A3" s="122" t="s">
        <v>178</v>
      </c>
      <c r="B3" s="122"/>
      <c r="C3" s="122"/>
      <c r="D3" s="122"/>
      <c r="E3" s="122"/>
      <c r="F3" s="122"/>
    </row>
    <row r="4" spans="1:6" ht="15" customHeight="1" x14ac:dyDescent="0.2">
      <c r="D4" s="96"/>
      <c r="E4" s="96"/>
      <c r="F4" s="96" t="s">
        <v>61</v>
      </c>
    </row>
    <row r="5" spans="1:6" ht="84.75" customHeight="1" x14ac:dyDescent="0.2">
      <c r="A5" s="118" t="s">
        <v>51</v>
      </c>
      <c r="B5" s="118" t="s">
        <v>50</v>
      </c>
      <c r="C5" s="119" t="s">
        <v>52</v>
      </c>
      <c r="D5" s="59" t="s">
        <v>280</v>
      </c>
      <c r="E5" s="59" t="s">
        <v>278</v>
      </c>
      <c r="F5" s="59" t="s">
        <v>279</v>
      </c>
    </row>
    <row r="6" spans="1:6" x14ac:dyDescent="0.2">
      <c r="A6" s="59">
        <v>1</v>
      </c>
      <c r="B6" s="59">
        <v>2</v>
      </c>
      <c r="C6" s="59">
        <v>3</v>
      </c>
      <c r="D6" s="59">
        <v>4</v>
      </c>
      <c r="E6" s="64"/>
      <c r="F6" s="64"/>
    </row>
    <row r="7" spans="1:6" ht="31.5" customHeight="1" x14ac:dyDescent="0.2">
      <c r="A7" s="59">
        <v>650</v>
      </c>
      <c r="B7" s="59" t="s">
        <v>251</v>
      </c>
      <c r="C7" s="61" t="s">
        <v>49</v>
      </c>
      <c r="D7" s="59"/>
      <c r="E7" s="64"/>
      <c r="F7" s="64"/>
    </row>
    <row r="8" spans="1:6" ht="22.5" x14ac:dyDescent="0.2">
      <c r="A8" s="60" t="s">
        <v>58</v>
      </c>
      <c r="B8" s="59" t="s">
        <v>53</v>
      </c>
      <c r="C8" s="61" t="s">
        <v>54</v>
      </c>
      <c r="D8" s="63">
        <f>D9+D10</f>
        <v>1869.7</v>
      </c>
      <c r="E8" s="63">
        <f t="shared" ref="E8:F8" si="0">E9+E10</f>
        <v>1127.94805</v>
      </c>
      <c r="F8" s="63">
        <f t="shared" si="0"/>
        <v>2997.6480499999998</v>
      </c>
    </row>
    <row r="9" spans="1:6" ht="22.5" x14ac:dyDescent="0.2">
      <c r="A9" s="59">
        <v>650</v>
      </c>
      <c r="B9" s="59" t="s">
        <v>107</v>
      </c>
      <c r="C9" s="61" t="s">
        <v>55</v>
      </c>
      <c r="D9" s="63">
        <v>0</v>
      </c>
      <c r="E9" s="39">
        <v>0</v>
      </c>
      <c r="F9" s="57">
        <f>D9+E9</f>
        <v>0</v>
      </c>
    </row>
    <row r="10" spans="1:6" ht="22.5" x14ac:dyDescent="0.2">
      <c r="A10" s="59">
        <v>650</v>
      </c>
      <c r="B10" s="59" t="s">
        <v>108</v>
      </c>
      <c r="C10" s="62" t="s">
        <v>56</v>
      </c>
      <c r="D10" s="63">
        <v>1869.7</v>
      </c>
      <c r="E10" s="57">
        <v>1127.94805</v>
      </c>
      <c r="F10" s="57">
        <f>D10+E10</f>
        <v>2997.6480499999998</v>
      </c>
    </row>
    <row r="11" spans="1:6" ht="22.5" x14ac:dyDescent="0.2">
      <c r="A11" s="59"/>
      <c r="B11" s="59"/>
      <c r="C11" s="62" t="s">
        <v>57</v>
      </c>
      <c r="D11" s="63">
        <f>D8</f>
        <v>1869.7</v>
      </c>
      <c r="E11" s="63">
        <f t="shared" ref="E11:F11" si="1">E8</f>
        <v>1127.94805</v>
      </c>
      <c r="F11" s="63">
        <f t="shared" si="1"/>
        <v>2997.6480499999998</v>
      </c>
    </row>
    <row r="12" spans="1:6" x14ac:dyDescent="0.2">
      <c r="A12" s="97"/>
    </row>
  </sheetData>
  <mergeCells count="3">
    <mergeCell ref="E2:F2"/>
    <mergeCell ref="E1:F1"/>
    <mergeCell ref="A3:F3"/>
  </mergeCells>
  <pageMargins left="0.7" right="0.7" top="0.75" bottom="0.75" header="0.3" footer="0.3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доходы 2016</vt:lpstr>
      <vt:lpstr>расходы 2016</vt:lpstr>
      <vt:lpstr>программы 2016</vt:lpstr>
      <vt:lpstr>разделы 2016</vt:lpstr>
      <vt:lpstr>расходы по структуре</vt:lpstr>
      <vt:lpstr>дефицит</vt:lpstr>
      <vt:lpstr>'доходы 2016'!Область_печати</vt:lpstr>
      <vt:lpstr>'разделы 2016'!Область_печати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2016-03-13T10:33:40Z</cp:lastPrinted>
  <dcterms:created xsi:type="dcterms:W3CDTF">2013-11-27T09:07:44Z</dcterms:created>
  <dcterms:modified xsi:type="dcterms:W3CDTF">2016-03-29T04:50:49Z</dcterms:modified>
</cp:coreProperties>
</file>