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4235" windowHeight="7425" tabRatio="996" activeTab="4"/>
  </bookViews>
  <sheets>
    <sheet name="доходы 2015" sheetId="4" r:id="rId1"/>
    <sheet name="расходы 2015" sheetId="2" r:id="rId2"/>
    <sheet name="программы 2016" sheetId="27" r:id="rId3"/>
    <sheet name="разделы 2015" sheetId="23" r:id="rId4"/>
    <sheet name="расходы по структуре" sheetId="26" r:id="rId5"/>
    <sheet name="иные мт" sheetId="11" r:id="rId6"/>
    <sheet name="гл. админист доход" sheetId="14" r:id="rId7"/>
    <sheet name="г. админист дефицита" sheetId="16" r:id="rId8"/>
    <sheet name="полномочия 2014" sheetId="17" r:id="rId9"/>
    <sheet name="мун.долг 2016" sheetId="18" r:id="rId10"/>
    <sheet name="дефицит" sheetId="19" r:id="rId11"/>
  </sheets>
  <definedNames>
    <definedName name="_xlnm._FilterDatabase" localSheetId="2" hidden="1">'программы 2016'!$A$6:$D$218</definedName>
    <definedName name="_xlnm._FilterDatabase" localSheetId="1" hidden="1">'расходы 2015'!$A$6:$F$242</definedName>
    <definedName name="_xlnm._FilterDatabase" localSheetId="4" hidden="1">'расходы по структуре'!$A$6:$F$303</definedName>
    <definedName name="_xlnm.Print_Area" localSheetId="0">'доходы 2015'!$A$1:$C$29</definedName>
  </definedNames>
  <calcPr calcId="144525"/>
  <fileRecoveryPr autoRecover="0"/>
</workbook>
</file>

<file path=xl/calcChain.xml><?xml version="1.0" encoding="utf-8"?>
<calcChain xmlns="http://schemas.openxmlformats.org/spreadsheetml/2006/main">
  <c r="F175" i="26" l="1"/>
  <c r="D75" i="27"/>
  <c r="D19" i="23"/>
  <c r="F143" i="2"/>
  <c r="D201" i="27" l="1"/>
  <c r="D200" i="27" s="1"/>
  <c r="D199" i="27" s="1"/>
  <c r="G147" i="26" l="1"/>
  <c r="G146" i="26" s="1"/>
  <c r="G145" i="26" s="1"/>
  <c r="G137" i="26"/>
  <c r="G136" i="26" s="1"/>
  <c r="G135" i="26" s="1"/>
  <c r="F298" i="26"/>
  <c r="F297" i="26" s="1"/>
  <c r="F295" i="26"/>
  <c r="F294" i="26" s="1"/>
  <c r="F281" i="26"/>
  <c r="F280" i="26" s="1"/>
  <c r="F276" i="26"/>
  <c r="F275" i="26" s="1"/>
  <c r="F270" i="26"/>
  <c r="F269" i="26" s="1"/>
  <c r="F268" i="26" s="1"/>
  <c r="F266" i="26"/>
  <c r="F265" i="26" s="1"/>
  <c r="F264" i="26" s="1"/>
  <c r="F262" i="26"/>
  <c r="F261" i="26" s="1"/>
  <c r="F257" i="26"/>
  <c r="F256" i="26" s="1"/>
  <c r="F248" i="26"/>
  <c r="F247" i="26" s="1"/>
  <c r="F246" i="26" s="1"/>
  <c r="F243" i="26"/>
  <c r="F242" i="26" s="1"/>
  <c r="F241" i="26" s="1"/>
  <c r="F238" i="26"/>
  <c r="F237" i="26" s="1"/>
  <c r="F236" i="26" s="1"/>
  <c r="F231" i="26"/>
  <c r="F230" i="26" s="1"/>
  <c r="F229" i="26" s="1"/>
  <c r="F226" i="26"/>
  <c r="F225" i="26" s="1"/>
  <c r="F224" i="26" s="1"/>
  <c r="F223" i="26" s="1"/>
  <c r="F218" i="26"/>
  <c r="F217" i="26" s="1"/>
  <c r="F216" i="26" s="1"/>
  <c r="F212" i="26"/>
  <c r="F211" i="26" s="1"/>
  <c r="F210" i="26" s="1"/>
  <c r="F206" i="26"/>
  <c r="F205" i="26" s="1"/>
  <c r="F204" i="26" s="1"/>
  <c r="F202" i="26"/>
  <c r="F201" i="26" s="1"/>
  <c r="F190" i="26"/>
  <c r="F189" i="26" s="1"/>
  <c r="F194" i="26"/>
  <c r="F193" i="26" s="1"/>
  <c r="F192" i="26" s="1"/>
  <c r="F182" i="26"/>
  <c r="F181" i="26" s="1"/>
  <c r="F180" i="26" s="1"/>
  <c r="F173" i="26"/>
  <c r="F172" i="26" s="1"/>
  <c r="F171" i="26" s="1"/>
  <c r="F169" i="26"/>
  <c r="F168" i="26" s="1"/>
  <c r="F167" i="26" s="1"/>
  <c r="F161" i="26"/>
  <c r="F160" i="26" s="1"/>
  <c r="F159" i="26" s="1"/>
  <c r="F155" i="26"/>
  <c r="F154" i="26" s="1"/>
  <c r="F153" i="26" s="1"/>
  <c r="F147" i="26"/>
  <c r="F146" i="26" s="1"/>
  <c r="F145" i="26" s="1"/>
  <c r="F137" i="26"/>
  <c r="F136" i="26" s="1"/>
  <c r="F135" i="26" s="1"/>
  <c r="F129" i="26"/>
  <c r="F128" i="26" s="1"/>
  <c r="F126" i="26"/>
  <c r="F125" i="26" s="1"/>
  <c r="F121" i="26"/>
  <c r="F120" i="26" s="1"/>
  <c r="F118" i="26"/>
  <c r="F117" i="26" s="1"/>
  <c r="F114" i="26"/>
  <c r="F113" i="26" s="1"/>
  <c r="F111" i="26"/>
  <c r="F110" i="26" s="1"/>
  <c r="F106" i="26"/>
  <c r="F105" i="26" s="1"/>
  <c r="F99" i="26"/>
  <c r="F98" i="26" s="1"/>
  <c r="F97" i="26" s="1"/>
  <c r="F94" i="26"/>
  <c r="F93" i="26" s="1"/>
  <c r="F90" i="26"/>
  <c r="F89" i="26" s="1"/>
  <c r="F88" i="26" s="1"/>
  <c r="F84" i="26"/>
  <c r="F83" i="26" s="1"/>
  <c r="F81" i="26"/>
  <c r="F80" i="26" s="1"/>
  <c r="F75" i="26"/>
  <c r="F74" i="26" s="1"/>
  <c r="F73" i="26" s="1"/>
  <c r="F68" i="26"/>
  <c r="F67" i="26" s="1"/>
  <c r="F66" i="26" s="1"/>
  <c r="F62" i="26"/>
  <c r="F61" i="26" s="1"/>
  <c r="F60" i="26" s="1"/>
  <c r="F55" i="26"/>
  <c r="F54" i="26" s="1"/>
  <c r="F53" i="26" s="1"/>
  <c r="F48" i="26"/>
  <c r="F47" i="26" s="1"/>
  <c r="F41" i="26"/>
  <c r="F40" i="26" s="1"/>
  <c r="F34" i="26"/>
  <c r="F31" i="26"/>
  <c r="F30" i="26" s="1"/>
  <c r="F28" i="26"/>
  <c r="F27" i="26" s="1"/>
  <c r="F23" i="26"/>
  <c r="F22" i="26" s="1"/>
  <c r="F14" i="26"/>
  <c r="F13" i="26" s="1"/>
  <c r="F12" i="26" s="1"/>
  <c r="F222" i="26" l="1"/>
  <c r="F221" i="26" s="1"/>
  <c r="F21" i="26"/>
  <c r="F255" i="26"/>
  <c r="F274" i="26"/>
  <c r="F200" i="26"/>
  <c r="F124" i="26"/>
  <c r="F116" i="26"/>
  <c r="F104" i="26"/>
  <c r="F79" i="26"/>
  <c r="B17" i="11"/>
  <c r="B14" i="11"/>
  <c r="D8" i="19" l="1"/>
  <c r="D11" i="19" s="1"/>
  <c r="C10" i="17" l="1"/>
  <c r="C28" i="4"/>
  <c r="D14" i="27" l="1"/>
  <c r="D13" i="27" s="1"/>
  <c r="D11" i="27"/>
  <c r="D10" i="27" s="1"/>
  <c r="D153" i="27"/>
  <c r="D152" i="27" s="1"/>
  <c r="D156" i="27"/>
  <c r="D46" i="27"/>
  <c r="D45" i="27" s="1"/>
  <c r="D43" i="27"/>
  <c r="D41" i="27"/>
  <c r="D35" i="27"/>
  <c r="D33" i="27"/>
  <c r="D28" i="27"/>
  <c r="D27" i="27" s="1"/>
  <c r="D25" i="27"/>
  <c r="D24" i="27" s="1"/>
  <c r="D22" i="27"/>
  <c r="D20" i="27"/>
  <c r="D187" i="27"/>
  <c r="D186" i="27" s="1"/>
  <c r="D185" i="27" s="1"/>
  <c r="D183" i="27"/>
  <c r="D182" i="27" s="1"/>
  <c r="D181" i="27" s="1"/>
  <c r="D179" i="27"/>
  <c r="D178" i="27" s="1"/>
  <c r="D177" i="27" s="1"/>
  <c r="D72" i="27"/>
  <c r="D71" i="27" s="1"/>
  <c r="D70" i="27" s="1"/>
  <c r="D69" i="27" s="1"/>
  <c r="D67" i="27"/>
  <c r="D66" i="27" s="1"/>
  <c r="D65" i="27" s="1"/>
  <c r="D64" i="27" s="1"/>
  <c r="D54" i="27"/>
  <c r="D53" i="27" s="1"/>
  <c r="D51" i="27"/>
  <c r="D50" i="27" s="1"/>
  <c r="D62" i="27"/>
  <c r="D61" i="27" s="1"/>
  <c r="D59" i="27"/>
  <c r="D58" i="27" s="1"/>
  <c r="D121" i="27"/>
  <c r="D120" i="27" s="1"/>
  <c r="D119" i="27" s="1"/>
  <c r="D118" i="27" s="1"/>
  <c r="D117" i="27" s="1"/>
  <c r="D81" i="27"/>
  <c r="D80" i="27" s="1"/>
  <c r="D78" i="27"/>
  <c r="D77" i="27" s="1"/>
  <c r="D109" i="27"/>
  <c r="D108" i="27" s="1"/>
  <c r="D107" i="27" s="1"/>
  <c r="D106" i="27" s="1"/>
  <c r="D104" i="27"/>
  <c r="D103" i="27" s="1"/>
  <c r="D85" i="27"/>
  <c r="D84" i="27" s="1"/>
  <c r="D83" i="27" s="1"/>
  <c r="D197" i="27"/>
  <c r="D196" i="27" s="1"/>
  <c r="D195" i="27" s="1"/>
  <c r="D194" i="27" s="1"/>
  <c r="D174" i="27"/>
  <c r="D172" i="27"/>
  <c r="D165" i="27"/>
  <c r="D163" i="27"/>
  <c r="D150" i="27"/>
  <c r="D148" i="27"/>
  <c r="D146" i="27"/>
  <c r="D140" i="27"/>
  <c r="D139" i="27" s="1"/>
  <c r="D138" i="27" s="1"/>
  <c r="D136" i="27"/>
  <c r="D135" i="27" s="1"/>
  <c r="D134" i="27" s="1"/>
  <c r="D132" i="27"/>
  <c r="D131" i="27" s="1"/>
  <c r="D130" i="27" s="1"/>
  <c r="D128" i="27"/>
  <c r="D126" i="27"/>
  <c r="D115" i="27"/>
  <c r="D114" i="27" s="1"/>
  <c r="D113" i="27" s="1"/>
  <c r="D112" i="27" s="1"/>
  <c r="D111" i="27" s="1"/>
  <c r="D95" i="27"/>
  <c r="D94" i="27" s="1"/>
  <c r="D93" i="27" s="1"/>
  <c r="D92" i="27" s="1"/>
  <c r="D90" i="27"/>
  <c r="D89" i="27" s="1"/>
  <c r="D88" i="27" s="1"/>
  <c r="D87" i="27" s="1"/>
  <c r="D192" i="27"/>
  <c r="D191" i="27" s="1"/>
  <c r="D190" i="27" s="1"/>
  <c r="D189" i="27" s="1"/>
  <c r="D101" i="27"/>
  <c r="D100" i="27" s="1"/>
  <c r="D168" i="27"/>
  <c r="D167" i="27" s="1"/>
  <c r="D160" i="27"/>
  <c r="D158" i="27"/>
  <c r="D9" i="27" l="1"/>
  <c r="D76" i="27"/>
  <c r="D176" i="27"/>
  <c r="D99" i="27"/>
  <c r="D98" i="27" s="1"/>
  <c r="D97" i="27" s="1"/>
  <c r="D57" i="27"/>
  <c r="D56" i="27" s="1"/>
  <c r="D49" i="27"/>
  <c r="D48" i="27" s="1"/>
  <c r="D155" i="27"/>
  <c r="D19" i="27"/>
  <c r="D18" i="27" s="1"/>
  <c r="D17" i="27" s="1"/>
  <c r="D32" i="27"/>
  <c r="D31" i="27" s="1"/>
  <c r="D30" i="27" s="1"/>
  <c r="D125" i="27"/>
  <c r="D124" i="27" s="1"/>
  <c r="D123" i="27" s="1"/>
  <c r="D162" i="27"/>
  <c r="D171" i="27"/>
  <c r="D170" i="27" s="1"/>
  <c r="D145" i="27"/>
  <c r="D40" i="27"/>
  <c r="D39" i="27" s="1"/>
  <c r="D38" i="27" s="1"/>
  <c r="D37" i="27" s="1"/>
  <c r="D74" i="27" l="1"/>
  <c r="D144" i="27"/>
  <c r="D143" i="27" s="1"/>
  <c r="D142" i="27" s="1"/>
  <c r="D47" i="27"/>
  <c r="D8" i="27"/>
  <c r="D7" i="27" s="1"/>
  <c r="D16" i="27"/>
  <c r="D203" i="27" l="1"/>
  <c r="G144" i="26"/>
  <c r="G143" i="26" s="1"/>
  <c r="G142" i="26" s="1"/>
  <c r="G134" i="26"/>
  <c r="G133" i="26" s="1"/>
  <c r="G132" i="26" s="1"/>
  <c r="G131" i="26" s="1"/>
  <c r="F291" i="26"/>
  <c r="F290" i="26" s="1"/>
  <c r="F289" i="26" s="1"/>
  <c r="F288" i="26" s="1"/>
  <c r="G301" i="26" l="1"/>
  <c r="F215" i="26"/>
  <c r="F214" i="26" s="1"/>
  <c r="F209" i="26"/>
  <c r="F208" i="26" s="1"/>
  <c r="F152" i="26"/>
  <c r="F151" i="26" s="1"/>
  <c r="F134" i="26"/>
  <c r="F133" i="26" s="1"/>
  <c r="F132" i="26" s="1"/>
  <c r="F131" i="26" s="1"/>
  <c r="F96" i="26"/>
  <c r="F87" i="26"/>
  <c r="F78" i="26"/>
  <c r="F52" i="26"/>
  <c r="F51" i="26" s="1"/>
  <c r="F46" i="26"/>
  <c r="F45" i="26" s="1"/>
  <c r="F44" i="26" s="1"/>
  <c r="F43" i="26" s="1"/>
  <c r="F33" i="26"/>
  <c r="F20" i="26" s="1"/>
  <c r="F11" i="26"/>
  <c r="F10" i="26" s="1"/>
  <c r="F9" i="26" s="1"/>
  <c r="F8" i="26" s="1"/>
  <c r="F245" i="26"/>
  <c r="F240" i="26"/>
  <c r="F235" i="26"/>
  <c r="F179" i="26"/>
  <c r="F178" i="26" s="1"/>
  <c r="F177" i="26" s="1"/>
  <c r="F176" i="26" s="1"/>
  <c r="F158" i="26"/>
  <c r="F157" i="26" s="1"/>
  <c r="F144" i="26"/>
  <c r="F143" i="26" s="1"/>
  <c r="F142" i="26" s="1"/>
  <c r="F141" i="26" s="1"/>
  <c r="F123" i="26"/>
  <c r="F92" i="26"/>
  <c r="F72" i="26"/>
  <c r="F71" i="26" s="1"/>
  <c r="F70" i="26" s="1"/>
  <c r="F65" i="26"/>
  <c r="F64" i="26" s="1"/>
  <c r="F59" i="26"/>
  <c r="F58" i="26" s="1"/>
  <c r="F39" i="26"/>
  <c r="F38" i="26" s="1"/>
  <c r="F37" i="26" s="1"/>
  <c r="F36" i="26" s="1"/>
  <c r="D15" i="23"/>
  <c r="D7" i="23"/>
  <c r="D27" i="23"/>
  <c r="D25" i="23"/>
  <c r="D21" i="23"/>
  <c r="D13" i="23"/>
  <c r="F83" i="2"/>
  <c r="F82" i="2" s="1"/>
  <c r="F81" i="2" s="1"/>
  <c r="F150" i="26" l="1"/>
  <c r="F149" i="26" s="1"/>
  <c r="F166" i="26"/>
  <c r="F165" i="26" s="1"/>
  <c r="F164" i="26" s="1"/>
  <c r="F163" i="26" s="1"/>
  <c r="F188" i="26"/>
  <c r="F187" i="26" s="1"/>
  <c r="F186" i="26" s="1"/>
  <c r="F185" i="26" s="1"/>
  <c r="F234" i="26"/>
  <c r="F199" i="26"/>
  <c r="F198" i="26" s="1"/>
  <c r="F197" i="26" s="1"/>
  <c r="F196" i="26" s="1"/>
  <c r="F57" i="26"/>
  <c r="F273" i="26"/>
  <c r="F272" i="26" s="1"/>
  <c r="F19" i="26"/>
  <c r="F18" i="26" s="1"/>
  <c r="F17" i="26" s="1"/>
  <c r="F103" i="26"/>
  <c r="F102" i="26" s="1"/>
  <c r="F101" i="26" s="1"/>
  <c r="F254" i="26"/>
  <c r="F253" i="26" s="1"/>
  <c r="F77" i="26"/>
  <c r="F287" i="26"/>
  <c r="F286" i="26" s="1"/>
  <c r="F285" i="26" s="1"/>
  <c r="F284" i="26" s="1"/>
  <c r="F283" i="26" s="1"/>
  <c r="D29" i="23"/>
  <c r="F187" i="2"/>
  <c r="F186" i="2" s="1"/>
  <c r="F190" i="2"/>
  <c r="F189" i="2" s="1"/>
  <c r="F239" i="2"/>
  <c r="F98" i="2"/>
  <c r="F185" i="2" l="1"/>
  <c r="F220" i="26"/>
  <c r="F252" i="26"/>
  <c r="F251" i="26" s="1"/>
  <c r="F250" i="26" s="1"/>
  <c r="F184" i="26"/>
  <c r="F140" i="26"/>
  <c r="F50" i="26"/>
  <c r="F7" i="26" s="1"/>
  <c r="F234" i="2"/>
  <c r="F13" i="2"/>
  <c r="F12" i="2" s="1"/>
  <c r="F11" i="2" s="1"/>
  <c r="F10" i="2" s="1"/>
  <c r="F9" i="2" s="1"/>
  <c r="F8" i="2" s="1"/>
  <c r="F20" i="2"/>
  <c r="F22" i="2"/>
  <c r="F24" i="2"/>
  <c r="F27" i="2"/>
  <c r="F26" i="2" s="1"/>
  <c r="F34" i="2"/>
  <c r="F33" i="2" s="1"/>
  <c r="F32" i="2" s="1"/>
  <c r="F31" i="2" s="1"/>
  <c r="F30" i="2" s="1"/>
  <c r="F29" i="2" s="1"/>
  <c r="F41" i="2"/>
  <c r="F40" i="2" s="1"/>
  <c r="F39" i="2" s="1"/>
  <c r="F38" i="2" s="1"/>
  <c r="F37" i="2" s="1"/>
  <c r="F36" i="2" s="1"/>
  <c r="F47" i="2"/>
  <c r="F46" i="2" s="1"/>
  <c r="F45" i="2" s="1"/>
  <c r="F44" i="2" s="1"/>
  <c r="F58" i="2"/>
  <c r="F57" i="2" s="1"/>
  <c r="F56" i="2" s="1"/>
  <c r="F55" i="2" s="1"/>
  <c r="F53" i="2"/>
  <c r="F52" i="2" s="1"/>
  <c r="F51" i="2" s="1"/>
  <c r="F50" i="2" s="1"/>
  <c r="F64" i="2"/>
  <c r="F63" i="2" s="1"/>
  <c r="F62" i="2" s="1"/>
  <c r="F61" i="2" s="1"/>
  <c r="F60" i="2" s="1"/>
  <c r="F69" i="2"/>
  <c r="F71" i="2"/>
  <c r="F75" i="2"/>
  <c r="F74" i="2" s="1"/>
  <c r="F73" i="2" s="1"/>
  <c r="F79" i="2"/>
  <c r="F78" i="2" s="1"/>
  <c r="F77" i="2" s="1"/>
  <c r="F89" i="2"/>
  <c r="F91" i="2"/>
  <c r="F93" i="2"/>
  <c r="F96" i="2"/>
  <c r="F95" i="2" s="1"/>
  <c r="F102" i="2"/>
  <c r="F104" i="2"/>
  <c r="F111" i="2"/>
  <c r="F110" i="2" s="1"/>
  <c r="F109" i="2" s="1"/>
  <c r="F108" i="2" s="1"/>
  <c r="F107" i="2" s="1"/>
  <c r="F106" i="2" s="1"/>
  <c r="F119" i="2"/>
  <c r="F118" i="2" s="1"/>
  <c r="F117" i="2" s="1"/>
  <c r="F116" i="2" s="1"/>
  <c r="F115" i="2" s="1"/>
  <c r="F114" i="2" s="1"/>
  <c r="F126" i="2"/>
  <c r="F125" i="2" s="1"/>
  <c r="F124" i="2" s="1"/>
  <c r="F123" i="2" s="1"/>
  <c r="F131" i="2"/>
  <c r="F130" i="2" s="1"/>
  <c r="F129" i="2" s="1"/>
  <c r="F128" i="2" s="1"/>
  <c r="F138" i="2"/>
  <c r="F137" i="2" s="1"/>
  <c r="F141" i="2"/>
  <c r="F140" i="2" s="1"/>
  <c r="F149" i="2"/>
  <c r="F148" i="2" s="1"/>
  <c r="F147" i="2" s="1"/>
  <c r="F146" i="2" s="1"/>
  <c r="F145" i="2" s="1"/>
  <c r="F144" i="2" s="1"/>
  <c r="F160" i="2"/>
  <c r="F159" i="2" s="1"/>
  <c r="F157" i="2"/>
  <c r="F156" i="2" s="1"/>
  <c r="F170" i="2"/>
  <c r="F169" i="2" s="1"/>
  <c r="F167" i="2"/>
  <c r="F166" i="2" s="1"/>
  <c r="F175" i="2"/>
  <c r="F174" i="2" s="1"/>
  <c r="F173" i="2" s="1"/>
  <c r="F172" i="2" s="1"/>
  <c r="F180" i="2"/>
  <c r="F179" i="2" s="1"/>
  <c r="F178" i="2" s="1"/>
  <c r="F177" i="2" s="1"/>
  <c r="F195" i="2"/>
  <c r="F194" i="2" s="1"/>
  <c r="F193" i="2" s="1"/>
  <c r="F199" i="2"/>
  <c r="F198" i="2" s="1"/>
  <c r="F197" i="2" s="1"/>
  <c r="F203" i="2"/>
  <c r="F202" i="2" s="1"/>
  <c r="F201" i="2" s="1"/>
  <c r="F211" i="2"/>
  <c r="F213" i="2"/>
  <c r="F216" i="2"/>
  <c r="F215" i="2" s="1"/>
  <c r="F219" i="2"/>
  <c r="F218" i="2" s="1"/>
  <c r="F224" i="2"/>
  <c r="F226" i="2"/>
  <c r="F236" i="2"/>
  <c r="F238" i="2"/>
  <c r="F19" i="2" l="1"/>
  <c r="F18" i="2" s="1"/>
  <c r="F17" i="2" s="1"/>
  <c r="F16" i="2" s="1"/>
  <c r="F15" i="2" s="1"/>
  <c r="F101" i="2"/>
  <c r="F100" i="2" s="1"/>
  <c r="F301" i="26"/>
  <c r="F68" i="2"/>
  <c r="F67" i="2" s="1"/>
  <c r="F66" i="2" s="1"/>
  <c r="F136" i="2"/>
  <c r="F135" i="2" s="1"/>
  <c r="F134" i="2" s="1"/>
  <c r="F133" i="2" s="1"/>
  <c r="F122" i="2"/>
  <c r="F121" i="2" s="1"/>
  <c r="F88" i="2"/>
  <c r="F87" i="2" s="1"/>
  <c r="F49" i="2"/>
  <c r="F165" i="2"/>
  <c r="F164" i="2" s="1"/>
  <c r="F163" i="2" s="1"/>
  <c r="F162" i="2" s="1"/>
  <c r="F155" i="2"/>
  <c r="F154" i="2" s="1"/>
  <c r="F153" i="2" s="1"/>
  <c r="F152" i="2" s="1"/>
  <c r="F233" i="2"/>
  <c r="F232" i="2" s="1"/>
  <c r="F231" i="2" s="1"/>
  <c r="F230" i="2" s="1"/>
  <c r="F229" i="2" s="1"/>
  <c r="F228" i="2" s="1"/>
  <c r="F210" i="2"/>
  <c r="F209" i="2" s="1"/>
  <c r="F208" i="2" s="1"/>
  <c r="F192" i="2"/>
  <c r="F223" i="2"/>
  <c r="F222" i="2" s="1"/>
  <c r="F221" i="2" s="1"/>
  <c r="F113" i="2" l="1"/>
  <c r="F86" i="2"/>
  <c r="F85" i="2" s="1"/>
  <c r="F43" i="2" s="1"/>
  <c r="F7" i="2" s="1"/>
  <c r="F184" i="2"/>
  <c r="F183" i="2" s="1"/>
  <c r="F182" i="2" s="1"/>
  <c r="F151" i="2" s="1"/>
  <c r="F207" i="2"/>
  <c r="F206" i="2" s="1"/>
  <c r="F205" i="2" s="1"/>
  <c r="F240" i="2" l="1"/>
  <c r="C20" i="4"/>
  <c r="C17" i="4"/>
  <c r="C15" i="4" l="1"/>
  <c r="C8" i="4"/>
  <c r="C7" i="4" s="1"/>
  <c r="C27" i="4"/>
  <c r="C24" i="4"/>
  <c r="C22" i="4"/>
  <c r="C12" i="4"/>
  <c r="C10" i="4" s="1"/>
  <c r="C21" i="4" l="1"/>
  <c r="C6" i="4"/>
  <c r="C29" i="4" l="1"/>
</calcChain>
</file>

<file path=xl/sharedStrings.xml><?xml version="1.0" encoding="utf-8"?>
<sst xmlns="http://schemas.openxmlformats.org/spreadsheetml/2006/main" count="1733" uniqueCount="392">
  <si>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</si>
  <si>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</si>
  <si>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</si>
  <si>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</si>
  <si>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</si>
  <si>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</si>
  <si>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</si>
  <si>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</si>
  <si>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</si>
  <si>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</si>
  <si>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</si>
  <si>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</si>
  <si>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</si>
  <si>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182 106 06000 00 0000 110</t>
  </si>
  <si>
    <t>ЗЕМЕЛЬНЫЙ НАЛОГ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</si>
  <si>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</si>
  <si>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</si>
  <si>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</si>
  <si>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</si>
  <si>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</si>
  <si>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</si>
  <si>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</si>
  <si>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</si>
  <si>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</si>
  <si>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650 202 01001 10 0000 151</t>
  </si>
  <si>
    <t>650 202 03003 10 0000 151</t>
  </si>
  <si>
    <t>650 202 03015 10 0000 151</t>
  </si>
  <si>
    <t>Всего доходов:</t>
  </si>
  <si>
    <t>Наименование показателя</t>
  </si>
  <si>
    <t>РЗ</t>
  </si>
  <si>
    <t>ПР</t>
  </si>
  <si>
    <t>ЦСР</t>
  </si>
  <si>
    <t>ВР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</si>
  <si>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</si>
  <si>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</si>
  <si>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</si>
  <si>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</si>
  <si>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</si>
  <si>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</si>
  <si>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</si>
  <si>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</si>
  <si>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</si>
  <si>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</si>
  <si>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</si>
  <si>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</si>
  <si>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</si>
  <si>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</si>
  <si>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</si>
  <si>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</si>
  <si>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2015 год</t>
  </si>
  <si>
    <t xml:space="preserve">Сумма </t>
  </si>
  <si>
    <t xml:space="preserve">Всего </t>
  </si>
  <si>
    <t>Код бюджетной классификации российской федерации</t>
  </si>
  <si>
    <t>Главного администратора доходов</t>
  </si>
  <si>
    <t xml:space="preserve">Доходов бюджета сельского поселения </t>
  </si>
  <si>
    <t>Наименование главного администратора доходов бюджета сельского поселения Светлый</t>
  </si>
  <si>
    <t>администрация сельского поселения Светлый</t>
  </si>
  <si>
    <t>1 08 04020 01 0000 110</t>
  </si>
  <si>
    <t>1 11 01050 10 0000 120</t>
  </si>
  <si>
    <t>1 11 05025 10 0000 120</t>
  </si>
  <si>
    <t>1 11 05035 10 0000 120</t>
  </si>
  <si>
    <t>1 11 07015 10 0000 120</t>
  </si>
  <si>
    <t>1 11 08050 10 0000 120</t>
  </si>
  <si>
    <t>1 11 09045 10 0000 120</t>
  </si>
  <si>
    <t>1 13 01995 10 0000 130</t>
  </si>
  <si>
    <t>1 13 02995 10 0000 130</t>
  </si>
  <si>
    <t>1 14 01050 10 0000 410</t>
  </si>
  <si>
    <t>1 14 02052 10 0000 410</t>
  </si>
  <si>
    <t>1 14 02052 10 0000 440</t>
  </si>
  <si>
    <t>1 14 02053 10 0000 410</t>
  </si>
  <si>
    <t>1 14 02053 10 0000 440</t>
  </si>
  <si>
    <t>1 14 04050 10 0000 420</t>
  </si>
  <si>
    <t>1 14 06025 10 0000 430</t>
  </si>
  <si>
    <t>1 16 23050 10 0000 140</t>
  </si>
  <si>
    <t>1 17 01050 10 0000 180</t>
  </si>
  <si>
    <t>1 17 05050 10 0000 180</t>
  </si>
  <si>
    <t>1 18 05000 10 0000 180</t>
  </si>
  <si>
    <t>2 02 00000 00 0000 000</t>
  </si>
  <si>
    <t>Безвозмездные поступления от других бюджетов бюджетной системы Российской Федерации</t>
  </si>
  <si>
    <t>2 07 05030 10 0000 180</t>
  </si>
  <si>
    <t>*Администрирование поступлений по группе доходов «2 02 00000 00 – безвозмездные поступления от других бюджетов бюджетной системы Российской Федерации» осуществляется администратором указанном в группировочном коде Бюджетного Кодекса Российской Федерации.</t>
  </si>
  <si>
    <t>**В части доходов, зачисляемых в бюджет сельского поселения  Светлый.</t>
  </si>
  <si>
    <r>
      <t>Таблица 1</t>
    </r>
    <r>
      <rPr>
        <sz val="12"/>
        <color theme="1"/>
        <rFont val="Times New Roman"/>
        <family val="1"/>
        <charset val="204"/>
      </rPr>
      <t xml:space="preserve"> к перечню главных администраторов доходов бюджета сельского поселения Светлый, поступающих в бюджет сельского поселения Светлый, администрирование которых осуществляют органы местного самоуправления района.</t>
    </r>
  </si>
  <si>
    <t>Дума Березовского района</t>
  </si>
  <si>
    <t>116 32000 10 0000 140</t>
  </si>
  <si>
    <t>1 16 90050 10 0000 140</t>
  </si>
  <si>
    <t>*В части доходов, зачисляемых в бюджет поселения.</t>
  </si>
  <si>
    <r>
      <t>Таблица 2</t>
    </r>
    <r>
      <rPr>
        <sz val="12"/>
        <color theme="1"/>
        <rFont val="Times New Roman"/>
        <family val="1"/>
        <charset val="204"/>
      </rPr>
      <t xml:space="preserve"> к перечню главных администраторов доходов бюджета сельского поселения Светлый, поступающих в бюджет сельского поселения Светлый, администрирование которых осуществляют органы исполнительной власти Российской Федерации</t>
    </r>
  </si>
  <si>
    <t>Управление Федеральной налоговой службы по Ханты-Мансийскому автономному округу -Югре</t>
  </si>
  <si>
    <t>1 01 02000 01 0000 110</t>
  </si>
  <si>
    <t>Налог на доходы физических лиц *</t>
  </si>
  <si>
    <t>1 06 01000 00 0000 110</t>
  </si>
  <si>
    <t>Налог на имущество физических лиц *</t>
  </si>
  <si>
    <t>1 06 06000 00 0000 110</t>
  </si>
  <si>
    <t>Земельный налог *</t>
  </si>
  <si>
    <t>1 05 03000 10 0000 110</t>
  </si>
  <si>
    <t>Единый сельскохозяйственный налог*</t>
  </si>
  <si>
    <t>1 09 00000 00 0000 000</t>
  </si>
  <si>
    <t>Задолженность и перерасчеты по отмененным налогам, сборам и иным обязательным платежам*</t>
  </si>
  <si>
    <t>* В части доходов, зачисляемых в бюджет поселения.</t>
  </si>
  <si>
    <t>Код  главы</t>
  </si>
  <si>
    <t>Код группы, подгруппы, статьи и вида источников</t>
  </si>
  <si>
    <t xml:space="preserve">Наименование </t>
  </si>
  <si>
    <t>01 05 02 01 10 0000 510</t>
  </si>
  <si>
    <t>01 05 02 01 10 0000 610</t>
  </si>
  <si>
    <t>Перечень главных администраторов источников финансирования дефицита бюджета сельского поселения Светлый</t>
  </si>
  <si>
    <t>№ п/п</t>
  </si>
  <si>
    <t>НАИМЕНОВАНИЕ    ПОЛНОМОЧИЯ</t>
  </si>
  <si>
    <t>Всего</t>
  </si>
  <si>
    <t>№п/п</t>
  </si>
  <si>
    <t>Вид долгового обязательства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</si>
  <si>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</si>
  <si>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</si>
  <si>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</si>
  <si>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</si>
  <si>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</si>
  <si>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</si>
  <si>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</si>
  <si>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</si>
  <si>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Перечень главных администраторов доходов бюджета сельского поселения Светлый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</si>
  <si>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</si>
  <si>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</si>
  <si>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тыс.рублей</t>
  </si>
  <si>
    <t>тыс. рублей</t>
  </si>
  <si>
    <t>сумма</t>
  </si>
  <si>
    <t>Бюджетные кредиты, полученные от других бюджетов бюджетной системы Российской Федерации в валюте Российской Федерации бюджетной системы Российской Федерации</t>
  </si>
  <si>
    <t>Остаток на начало года</t>
  </si>
  <si>
    <t>1.1</t>
  </si>
  <si>
    <t>1.2</t>
  </si>
  <si>
    <t>1.3</t>
  </si>
  <si>
    <t>Общая сумма долга</t>
  </si>
  <si>
    <t xml:space="preserve">Привлечение </t>
  </si>
  <si>
    <t>Погашение</t>
  </si>
  <si>
    <t>В том числе субвенции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</si>
  <si>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</si>
  <si>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</si>
  <si>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</si>
  <si>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</si>
  <si>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</si>
  <si>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</si>
  <si>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Управление Резервным фондом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</si>
  <si>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</si>
  <si>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</si>
  <si>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</si>
  <si>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</si>
  <si>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</si>
  <si>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</si>
  <si>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>тыс.руб.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</si>
  <si>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</si>
  <si>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</si>
  <si>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</si>
  <si>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</si>
  <si>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</si>
  <si>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</si>
  <si>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</si>
  <si>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</si>
  <si>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"Развитие массовой физической культуры и спорта"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</si>
  <si>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</si>
  <si>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</si>
  <si>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</si>
  <si>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</si>
  <si>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</si>
  <si>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</si>
  <si>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</si>
  <si>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"Содействие проведению капитального ремонта многоквартирных домов"</t>
  </si>
  <si>
    <t>Подпрограмма "Повышение энергоэффективности в отраслях экономики"</t>
  </si>
  <si>
    <t>Подпрограмма "Профилактика правонарушений"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</si>
  <si>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</si>
  <si>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Подпрограмма "Укрепление пожарной безопасности"</t>
  </si>
  <si>
    <t>Межбюджетные трансферты</t>
  </si>
  <si>
    <t>Непрограммные расходы</t>
  </si>
  <si>
    <t>Государственная программа "Содействие занятости населения в Ханты-Мансийском автономном округе - Югре на 2014-2020 годы"</t>
  </si>
  <si>
    <t>000 202 01000 00 0000 151</t>
  </si>
  <si>
    <t>000 202 03000 00 0000 151</t>
  </si>
  <si>
    <t>000 202 04000 00 0000 151</t>
  </si>
  <si>
    <t>650 202 04999 10 0000 151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</si>
  <si>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</si>
  <si>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</si>
  <si>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</si>
  <si>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</si>
  <si>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01 05 02 01 01 0000 510</t>
  </si>
  <si>
    <t>01 05 02 01 01 0000 610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</si>
  <si>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</si>
  <si>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</si>
  <si>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</si>
  <si>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</si>
  <si>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</si>
  <si>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</si>
  <si>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</si>
  <si>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</si>
  <si>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</si>
  <si>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</si>
  <si>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</si>
  <si>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</si>
  <si>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 бюджетов сельских поселений</t>
  </si>
  <si>
    <t>Доходы от продажи квартир, находящихся в собственности сельских поселений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</si>
  <si>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</si>
  <si>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 автономных учреждений), в части реализации материальных запасов по указанному имуществу</t>
  </si>
  <si>
    <r>
      <t xml:space="preserve">Доходы от реализации иного имущества, находящегося в собственности сельских поселений </t>
    </r>
    <r>
      <rPr>
        <sz val="12"/>
        <color rgb="FF000000"/>
        <rFont val="Times New Roman"/>
        <family val="1"/>
        <charset val="204"/>
      </rPr>
      <t>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</si>
  <si>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r>
      <t>Доходы от реализации иного имущества, находящегося в собственности сельских поселений</t>
    </r>
    <r>
      <rPr>
        <b/>
        <sz val="12"/>
        <color rgb="FF000000"/>
        <rFont val="Times New Roman"/>
        <family val="1"/>
        <charset val="204"/>
      </rPr>
      <t xml:space="preserve"> (</t>
    </r>
    <r>
      <rPr>
        <sz val="12"/>
        <color rgb="FF000000"/>
        <rFont val="Times New Roman"/>
        <family val="1"/>
        <charset val="204"/>
      </rPr>
      <t>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</si>
  <si>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t>Доходы от продажи нематериальных активов, находящихся в собственности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</si>
  <si>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</si>
  <si>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</si>
  <si>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</si>
  <si>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</si>
  <si>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Поступления в бюджеты сельских поселений (перечисления из бюджетов поселений) по урегулированию расчетов между бюджетами бюджетной системы Российской Федерации по распределенным доходам</t>
  </si>
  <si>
    <t>Прочие безвозмездные поступления в бюджеты сельских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</si>
  <si>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</si>
  <si>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</si>
  <si>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 xml:space="preserve">Увеличение прочих остатков денежных средств бюджетов сельских поселений </t>
  </si>
  <si>
    <r>
      <t xml:space="preserve">Уменьшение прочих остатков денежных средств бюджетов сельских </t>
    </r>
    <r>
      <rPr>
        <sz val="12"/>
        <rFont val="Times New Roman"/>
        <family val="1"/>
        <charset val="204"/>
      </rPr>
      <t>поселений</t>
    </r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</si>
  <si>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Светлый на 2014 – 2020 годы"</t>
  </si>
  <si>
    <t>Муниципальная программа  "Доступная среда в сельском поселении Светлый на 2014 – 2017 годы"</t>
  </si>
  <si>
    <t>Муниципальная программа "Обеспечение прав и законных интересов населения сельского поселения Светлый в отдельных сферах жизнедеятельности в 2014-2020 годах"</t>
  </si>
  <si>
    <t>Муниципальная программа "Обеспечение экологической безопасности сельского поселения Светлый на 2014-2020 годы"</t>
  </si>
  <si>
    <t>Муниципальная программа «Управление муниципальным имуществом в сельском поселении Светлый на 2014-2018 годы»</t>
  </si>
  <si>
    <t>Муниципальная программа «Информационное общество сельского поселения Светлый на 2014-2018 годы»</t>
  </si>
  <si>
    <t>Муниципальная программа "Развитие жилищно-коммунального комплекса и повышение энергетической эффективности в сельском поселении Светлый на 2014 – 2020 годы"</t>
  </si>
  <si>
    <t>Муниципальная программа "Развитие культуры и туризма в сельском поселении Светлый на 2014-2018 годы"</t>
  </si>
  <si>
    <t>Муниципальная программа "Развитие физической культуры, спорта и молодежной политики в сельском поселении Светлый на 2014-2018 годы"</t>
  </si>
  <si>
    <t>Доходы бюджета сельского поселения Светлый на 2016 год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</si>
  <si>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</si>
  <si>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кахенных)</t>
  </si>
  <si>
    <t>Глава муниципального образования</t>
  </si>
  <si>
    <t>Подпрограмма "Профилактика незаконного оборота и потребления наркотических средств и психотропных средств"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</si>
  <si>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</si>
  <si>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Мероприятия по противодействию злоупотреблению наркотиками и их незаконному обороту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</si>
  <si>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</si>
  <si>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</si>
  <si>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Основное мероприятие "Работы по очистке водоохранных зон от металлолома, строительного мусора"</t>
  </si>
  <si>
    <t>Реализация мероприятий (в случае если не предусмотрено по обособленным направлениям расходов)</t>
  </si>
  <si>
    <t>Непрограммное направление деятельности "Исполнение отдельных расходных обязательств Березовского района"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</si>
  <si>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</si>
  <si>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</si>
  <si>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(фед.бюджет)</t>
  </si>
  <si>
    <t>Основное мероприятие "Огранизация пропаганды и обучение населения в области гражданской обороны и чрезвычайных ситуаций"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</si>
  <si>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</si>
  <si>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деятельности народных дружин"</t>
  </si>
  <si>
    <t>Субсидии  для создания условий для деятельности народных дружин</t>
  </si>
  <si>
    <t>Расходы местного бюджета (в т.ч. и поселения) на софинансирование программ из бюджета автономного округа</t>
  </si>
  <si>
    <t>Подпрограмма "Профилактика экстремизма"</t>
  </si>
  <si>
    <t>Основное мероприятие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</si>
  <si>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Основное мероприятие "Подготовка систем коммунальной инфраструктуры к осенне-зимнему периоду"</t>
  </si>
  <si>
    <t>Подпрограмма "Обеспечение реализации муниципальной программы"</t>
  </si>
  <si>
    <t>Основное мероприятие "Мероприятия по благоустройству территории  сельского поселения Светлый"</t>
  </si>
  <si>
    <t>Основное мероприятие "Мероприятия по отлову и содержанию безнадзорных животных, обитающих на территории сельского поселения Светлый"</t>
  </si>
  <si>
    <t>Основное мероприятие "Содействие развитию исторических и иных местных традиций"</t>
  </si>
  <si>
    <t>Подпрограмма "Повышение качества культурных услуг, предоставляемых в области библиотечного, музейного и архивного дела"</t>
  </si>
  <si>
    <t>Основное мероприятие "Развитие библиотечного дела"</t>
  </si>
  <si>
    <t xml:space="preserve">Субсидии на модернизацию общедоступных муниципальных библиотек в рамках  подпрограммы "Обеспечение прав граждан на доступ к культурным ценностям и информации" </t>
  </si>
  <si>
    <t>Подпрограмма "Укрепление единого культурного пространства"</t>
  </si>
  <si>
    <t>Основное мероприятие "Сохранение и развитие народного творчества и традиционной культуры"</t>
  </si>
  <si>
    <t>Муниципальная программа "Развитие физической культуры, спорта и молодежной политики в Березовском районе на 2014-2018 годы"</t>
  </si>
  <si>
    <t>Основное мероприятие "Обеспечение организации и проведения физкультурных и массовых спортивных мероприятий"</t>
  </si>
  <si>
    <t xml:space="preserve">Основное  мероприятие «Управление  и содержание общего имущества многоквартирных домов» </t>
  </si>
  <si>
    <t>Субсидии неккомерческой организации Югорский фонд капитального ремонта многоквартирных домов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</si>
  <si>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</si>
  <si>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</si>
  <si>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Подпрограмма "Дети Югры"</t>
  </si>
  <si>
    <t>Основное мероприятие "Организация отдыха, оздоровления и занятости детей"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</si>
  <si>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</si>
  <si>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</si>
  <si>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</si>
  <si>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Основное мероприятие "Проведение комплекса мероприятий по дооборудованию, адаптации объектов социальной сферы для инвалидов"</t>
  </si>
  <si>
    <t>Основное мероприятие "Страхование муниципального имущества от случайных и непредвиденных событий"</t>
  </si>
  <si>
    <t>Основное мероприятие "Обеспечение реализации части полномочий городских и сельских поселений по администрированию доходов, получаемых в виде арендной платы за земельные участки и доходов получаемых от продажи земельных участков, государственная собственность на которые не разграничена и которые расположены в границах поселений"</t>
  </si>
  <si>
    <t>Основное мероприятие Организация пропаганды и обучение населения в области пожарной безопасности</t>
  </si>
  <si>
    <t>Субсидии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</si>
  <si>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Основное мероприятие "Повышение энергетической эффективности при производстве и передаче энергетических ресурсов"</t>
  </si>
  <si>
    <t>Реализация мероприятий в области энергосбережения и повышения энергетической эффективности</t>
  </si>
  <si>
    <t>Основное мероприятие "Разработка, утверждение, актуализация схем систем коммунальной инфраструктуры"</t>
  </si>
  <si>
    <t>Основное мероприятие "Повышение профессионального уровня органов местного самоуправления"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</si>
  <si>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трудоустойству граждан"</t>
  </si>
  <si>
    <t>Основное мероприятие "Приобретение имущества в муниципальную собственность"</t>
  </si>
  <si>
    <t>Источники внутреннего финансирования дефицита бюджета сельского поселения Светлый на 2016 год</t>
  </si>
  <si>
    <t>Верхний предел муниципального долга сельского поселения Светлый на 1 января 2017 года</t>
  </si>
  <si>
    <r>
      <t xml:space="preserve">2016 </t>
    </r>
    <r>
      <rPr>
        <b/>
        <sz val="12"/>
        <color rgb="FF000000"/>
        <rFont val="Times New Roman"/>
        <family val="1"/>
        <charset val="204"/>
      </rPr>
      <t>год</t>
    </r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</si>
  <si>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</si>
  <si>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</si>
  <si>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</si>
  <si>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</si>
  <si>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</si>
  <si>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</si>
  <si>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</si>
  <si>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Распределение бюджетных ассигнований по разделам, подразделам классификации расходов бюджета сельского поселения Светлый на 2016 год</t>
  </si>
  <si>
    <t>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округе-Югре на 2014-2020 годы"</t>
  </si>
  <si>
    <t xml:space="preserve"> на капитальный ремонт (с заменой) газопроводов, систем теплоснабжения, водоснабжения и водоотведения для подготовки к осенне-зимнему периоду в рамках Подпрограммы "Создание условий для обеспечения качественными коммунальными услугами"</t>
  </si>
  <si>
    <t xml:space="preserve">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</t>
  </si>
  <si>
    <t>ИТОГО</t>
  </si>
  <si>
    <t>Осуществление внешнего муниципального финансового контроля в части проведения внешней проверки годового отчета об исполнении бюджета поселения, экспертизы проекта бюджета поселения и внесения изменений в него, а так же контроля за исполнением бюджета на 2016 год</t>
  </si>
  <si>
    <t>Осуществление полномочий органов местного самоуправления сельского поселения Светлый по решению вопроса местного значения органам местного самоуправления Березовского района на 2016 год в части утверждения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нарушений.</t>
  </si>
  <si>
    <t>Осуществление полномочий органов местного самоуправления сельского поселения Светлый по решению вопроса местного значения органам местного самоуправления Березовского района на 2016 год: исполнение бюджета поселения и контроль за исполнением данного бюджета в части организации казначейского исполнения и казначейского исполнения бюджета поселения.</t>
  </si>
  <si>
    <t>Осуществление полномочий органов местного самоуправления сельского поселения Светлый по решению вопроса местного значения органам местного самоуправления Березовского района на 2015 год: 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 поселения в части осуществления администрирования доходов, получаемых в виде арендной платы за земельные участки и доходов получаемых от продажи земельных участков государственная собственность на которые не разграничена и которые расположены в границах поселений .</t>
  </si>
  <si>
    <t xml:space="preserve">2016 год 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</si>
  <si>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2016 год</t>
  </si>
  <si>
    <t>Подпрограмма "Обеспечение исполнения полномочий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</si>
  <si>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</si>
  <si>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Муниципальная программа "Совершенствование муниципального управления в сельском поселении Светлый на 2014 год и плановый период 2015-2018 годов"</t>
  </si>
  <si>
    <t>Подпрограмма "Обеспечение исполнения полномочий администрации сельского поселения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</si>
  <si>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</si>
  <si>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Подпрограмма "Развитие системы обращения с отходами производства и потребления в сельском поселении Светлый"</t>
  </si>
  <si>
    <t>Основное мероприятие "Управление и распоряжение муниципальным имуществом и земельными ресурсами в сельском поселении Светлом"</t>
  </si>
  <si>
    <t>Непрограммное направление деятельности "Исполнение отдельных расходных обязательств сельского поселения Светлый"</t>
  </si>
  <si>
    <t>Муниципальная программа "Обеспечение прав и законных интересов населения в сельском поселении Светлый в отдельных сферах жизнедеятельности в 2014-2020 годах"</t>
  </si>
  <si>
    <t>Подпрограмма "Развитие информационного сообщества и обеспечение деятельности органов местного самоуправления в сельском поселении Светлый"</t>
  </si>
  <si>
    <t>Основное мероприятие "Обеспечение условий для выполнения функций, возложенных на администрацию сельского поселения Светлый"</t>
  </si>
  <si>
    <t>Муниципальная программа "Социальная поддержка жителей в сельском поселении Светлый на 2014 – 2018 годы"</t>
  </si>
  <si>
    <t>Подпрограмма "Развитие информационного сообщества и обеспечение деятельности органов местного самоуправления сельского поселения Светлый"</t>
  </si>
  <si>
    <t>Муниципальная программа "Совершенствование муниципального управления сельского поселения Светлый на 2014 год и плановый период 2015-2018 годов"</t>
  </si>
  <si>
    <t>Муниципальная программа "Социальная поддержка жителей сельского поселения Светлый на 2014 – 2018 годы"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</si>
  <si>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</si>
  <si>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</si>
  <si>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</si>
  <si>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</si>
  <si>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</si>
  <si>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 xml:space="preserve">Сумма     </t>
  </si>
  <si>
    <t>(тыс.руб)</t>
  </si>
  <si>
    <t>Субвенции</t>
  </si>
  <si>
    <t xml:space="preserve">на выравнивание уровня бюджетной обеспеченности </t>
  </si>
  <si>
    <t>на осуществление первичного воинского учета на территориях, где отсутствуют военные комиссариаты (федеральный бюджет)</t>
  </si>
  <si>
    <t xml:space="preserve">Дотации 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</si>
  <si>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</si>
  <si>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>2</t>
  </si>
  <si>
    <t>Предельный объем обязательств по муниципальным гарантиям поселения</t>
  </si>
  <si>
    <t>10108D9300</t>
  </si>
  <si>
    <t>10103S0001</t>
  </si>
  <si>
    <t>09102S0001</t>
  </si>
  <si>
    <t>02101S0001</t>
  </si>
  <si>
    <t>03101S0001</t>
  </si>
  <si>
    <t>Закупка товаров, работ и услуг для обеспечения государственных (муниципальных) нужд</t>
  </si>
  <si>
    <t>Ведомственная структура расходов бюджета сельского поселения Светлый на 2016 год</t>
  </si>
  <si>
    <t>тысруб</t>
  </si>
  <si>
    <t>Осуществление переданных органам государственной власти субъектов РФ в соответствии с п 1 статьи 4 ФЗ "Об актах гражданского состояния"полномочий РФ на государственную регистацию актов гражданского состояния (федбюджет)</t>
  </si>
  <si>
    <t>Расходы местного бюджета (в тч и поселения) на софинансирование программ из бюджета автономного округа</t>
  </si>
  <si>
    <t>0200000000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</si>
  <si>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2016 год</t>
  </si>
  <si>
    <t>0210000000</t>
  </si>
  <si>
    <t>0210100000</t>
  </si>
  <si>
    <t>0210185060</t>
  </si>
  <si>
    <t>0300000000</t>
  </si>
  <si>
    <t>0310000000</t>
  </si>
  <si>
    <t>0310100000</t>
  </si>
  <si>
    <t>0310100590</t>
  </si>
  <si>
    <t>0310182070</t>
  </si>
  <si>
    <t>0340000000</t>
  </si>
  <si>
    <t>0340200590</t>
  </si>
  <si>
    <t>0340200000</t>
  </si>
  <si>
    <t>0400000000</t>
  </si>
  <si>
    <t>0410000000</t>
  </si>
  <si>
    <t>0410100000</t>
  </si>
  <si>
    <t>0410100590</t>
  </si>
  <si>
    <t>0900000000</t>
  </si>
  <si>
    <t>0910000000</t>
  </si>
  <si>
    <t>0910200000</t>
  </si>
  <si>
    <t>0910282190</t>
  </si>
  <si>
    <t>009102S0001</t>
  </si>
  <si>
    <t>0920000000</t>
  </si>
  <si>
    <t>0920200000</t>
  </si>
  <si>
    <t>0920296010</t>
  </si>
  <si>
    <t>0920299990</t>
  </si>
  <si>
    <t>0950000000</t>
  </si>
  <si>
    <t>0950200000</t>
  </si>
  <si>
    <t>0950220020</t>
  </si>
  <si>
    <t>0960000000</t>
  </si>
  <si>
    <t>0960300000</t>
  </si>
  <si>
    <t>0960399990</t>
  </si>
  <si>
    <t>межбюджетные трансферты получаемые из бюджета Березовского района на 2016 год</t>
  </si>
  <si>
    <t>00 00 00 00 00 0000 000</t>
  </si>
  <si>
    <t>Муниципальная программа "Благоустройство территории сельского поселения Светлый на 2014-2018 годы"</t>
  </si>
  <si>
    <t>500</t>
  </si>
  <si>
    <t>600</t>
  </si>
  <si>
    <t>01</t>
  </si>
  <si>
    <t>02101S0000</t>
  </si>
  <si>
    <t>03101S0000</t>
  </si>
  <si>
    <t>0410100588</t>
  </si>
  <si>
    <t>0410100589</t>
  </si>
  <si>
    <t>1110199990</t>
  </si>
  <si>
    <t>5000100000</t>
  </si>
  <si>
    <t>Межбюджетные трансферты из бюджета сельского поселения Светлый, передаваемые в бюджет Березовского района на 2016 год</t>
  </si>
  <si>
    <t>5000000000</t>
  </si>
  <si>
    <t>5000189020</t>
  </si>
  <si>
    <t>Приложение 1                                      к решению Совета депутатов сельского поселения Светлый       от 29.12.2015 №128</t>
  </si>
  <si>
    <t>Приложение 2                                     к решению Совета депутатов сельского поселения Светлый         от 29.12.2015 №128</t>
  </si>
  <si>
    <t>Приложение 4                                              к решению Совета депутатов сельского поселения Светлый          от 29.12.2015 №128</t>
  </si>
  <si>
    <t>Приложение 3                                      к решению Совета депутатов сельского поселения Светлый         от 29.12.2015 №128</t>
  </si>
  <si>
    <t>Приложение 5                                      к решению Совета депутатов сельского поселения Светлый          от 29.12.2015 №128</t>
  </si>
  <si>
    <t>Приложение №6                                                             к решению Совета депутатов сельского поселения Светлый                                                   от 29.12.2015 №128</t>
  </si>
  <si>
    <t>Приложение 7                                                                                          к решению Совета депутатов                                                     сельского поселения Светлый                                                                 от 29.12.2015 №128</t>
  </si>
  <si>
    <t>Приложение 8                                                                                            к решению Совета депутатов                                                                       сельского поселения Светлый                                                                    от 29.12.2015 №128</t>
  </si>
  <si>
    <t>Приложение 9                                                                                         к решению Совета депутатов                                               сельского поселения Светлый                                                                    от 29.12.2015 №128</t>
  </si>
  <si>
    <t>Приложение 10                                                             к решению Совета депутатов сельского поселения Светлый                                                   от 29.12.2015 №128</t>
  </si>
  <si>
    <t>Приложение 11                                                            к  решению Совета депутатов сельского поселения Светлый                                                   от 29.12.2015 №128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</si>
</sst>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р_._-;\-* #,##0.00_р_._-;_-* &quot;-&quot;??_р_._-;_-@_-"/>
    <numFmt numFmtId="164" formatCode="#,##0.0"/>
    <numFmt numFmtId="165" formatCode="000"/>
    <numFmt numFmtId="166" formatCode="00"/>
    <numFmt numFmtId="167" formatCode="0000000"/>
    <numFmt numFmtId="168" formatCode="0000"/>
    <numFmt numFmtId="169" formatCode="000;;"/>
    <numFmt numFmtId="170" formatCode="00;;"/>
    <numFmt numFmtId="171" formatCode="#,##0.0_ ;[Red]\-#,##0.0\ "/>
    <numFmt numFmtId="172" formatCode="#,##0.000000_ ;[Red]\-#,##0.000000\ "/>
    <numFmt numFmtId="173" formatCode="0.0000"/>
    <numFmt numFmtId="174" formatCode="#,##0.0000"/>
    <numFmt numFmtId="175" formatCode="#,##0.0;[Red]\-#,##0.0;0.0"/>
    <numFmt numFmtId="176" formatCode="0.0"/>
    <numFmt numFmtId="177" formatCode="#,##0.00;[Red]\-#,##0.00;0.0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8" fillId="0" borderId="0" applyFont="0" applyFill="0" applyBorder="0" applyAlignment="0" applyProtection="0"/>
  </cellStyleXfs>
  <cellXfs count="195">
    <xf numFmtId="0" fontId="0" fillId="0" borderId="0" xfId="0"/>
    <xf numFmtId="0" fontId="6" fillId="0" borderId="0" xfId="0" applyFont="1" applyAlignment="1">
      <alignment horizontal="right" vertical="center" wrapText="1"/>
    </xf>
    <xf numFmtId="0" fontId="0" fillId="0" borderId="0" xfId="0" applyFill="1"/>
    <xf numFmtId="0" fontId="6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0" applyNumberFormat="1" applyFont="1"/>
    <xf numFmtId="0" fontId="12" fillId="0" borderId="0" xfId="0" applyFont="1" applyFill="1" applyAlignment="1">
      <alignment horizontal="right"/>
    </xf>
    <xf numFmtId="0" fontId="8" fillId="0" borderId="10" xfId="0" applyFont="1" applyFill="1" applyBorder="1" applyAlignment="1">
      <alignment horizontal="justify" vertical="center" wrapText="1"/>
    </xf>
    <xf numFmtId="0" fontId="12" fillId="0" borderId="0" xfId="0" applyFont="1" applyFill="1"/>
    <xf numFmtId="0" fontId="9" fillId="0" borderId="1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16" fillId="2" borderId="1" xfId="2" applyNumberFormat="1" applyFont="1" applyFill="1" applyBorder="1" applyAlignment="1" applyProtection="1">
      <alignment horizontal="center"/>
      <protection hidden="1"/>
    </xf>
    <xf numFmtId="0" fontId="16" fillId="2" borderId="2" xfId="2" applyNumberFormat="1" applyFont="1" applyFill="1" applyBorder="1" applyAlignment="1" applyProtection="1">
      <alignment horizontal="center"/>
      <protection hidden="1"/>
    </xf>
    <xf numFmtId="0" fontId="16" fillId="2" borderId="2" xfId="2" applyNumberFormat="1" applyFont="1" applyFill="1" applyBorder="1" applyAlignment="1" applyProtection="1">
      <alignment horizontal="center" vertical="center" wrapText="1"/>
      <protection hidden="1"/>
    </xf>
    <xf numFmtId="168" fontId="15" fillId="2" borderId="26" xfId="2" applyNumberFormat="1" applyFont="1" applyFill="1" applyBorder="1" applyAlignment="1" applyProtection="1">
      <alignment wrapText="1"/>
      <protection hidden="1"/>
    </xf>
    <xf numFmtId="168" fontId="15" fillId="2" borderId="19" xfId="2" applyNumberFormat="1" applyFont="1" applyFill="1" applyBorder="1" applyAlignment="1" applyProtection="1">
      <alignment wrapText="1"/>
      <protection hidden="1"/>
    </xf>
    <xf numFmtId="169" fontId="15" fillId="0" borderId="10" xfId="2" applyNumberFormat="1" applyFont="1" applyFill="1" applyBorder="1" applyAlignment="1" applyProtection="1">
      <alignment horizontal="center" vertical="center"/>
      <protection hidden="1"/>
    </xf>
    <xf numFmtId="165" fontId="15" fillId="2" borderId="21" xfId="2" applyNumberFormat="1" applyFont="1" applyFill="1" applyBorder="1" applyAlignment="1" applyProtection="1">
      <alignment horizontal="left" vertical="center" wrapText="1"/>
      <protection hidden="1"/>
    </xf>
    <xf numFmtId="165" fontId="15" fillId="0" borderId="21" xfId="2" applyNumberFormat="1" applyFont="1" applyFill="1" applyBorder="1" applyAlignment="1" applyProtection="1">
      <alignment horizontal="left" vertical="center" wrapText="1"/>
      <protection hidden="1"/>
    </xf>
    <xf numFmtId="168" fontId="15" fillId="0" borderId="21" xfId="2" applyNumberFormat="1" applyFont="1" applyFill="1" applyBorder="1" applyAlignment="1" applyProtection="1">
      <alignment horizontal="left" vertical="center" wrapText="1"/>
      <protection hidden="1"/>
    </xf>
    <xf numFmtId="168" fontId="15" fillId="0" borderId="21" xfId="1" applyNumberFormat="1" applyFont="1" applyFill="1" applyBorder="1" applyAlignment="1" applyProtection="1">
      <alignment wrapText="1"/>
      <protection hidden="1"/>
    </xf>
    <xf numFmtId="168" fontId="15" fillId="0" borderId="0" xfId="1" applyNumberFormat="1" applyFont="1" applyFill="1" applyBorder="1" applyAlignment="1" applyProtection="1">
      <alignment wrapText="1"/>
      <protection hidden="1"/>
    </xf>
    <xf numFmtId="168" fontId="15" fillId="0" borderId="10" xfId="1" applyNumberFormat="1" applyFont="1" applyFill="1" applyBorder="1" applyAlignment="1" applyProtection="1">
      <alignment wrapText="1"/>
      <protection hidden="1"/>
    </xf>
    <xf numFmtId="168" fontId="15" fillId="0" borderId="10" xfId="1" applyNumberFormat="1" applyFont="1" applyFill="1" applyBorder="1" applyAlignment="1" applyProtection="1">
      <alignment horizontal="center" wrapText="1"/>
      <protection hidden="1"/>
    </xf>
    <xf numFmtId="0" fontId="12" fillId="0" borderId="0" xfId="0" applyFont="1" applyAlignment="1">
      <alignment horizontal="center"/>
    </xf>
    <xf numFmtId="167" fontId="15" fillId="0" borderId="21" xfId="2" applyNumberFormat="1" applyFont="1" applyFill="1" applyBorder="1" applyAlignment="1" applyProtection="1">
      <alignment horizontal="left" vertical="center" wrapText="1"/>
      <protection hidden="1"/>
    </xf>
    <xf numFmtId="167" fontId="15" fillId="0" borderId="12" xfId="2" applyNumberFormat="1" applyFont="1" applyFill="1" applyBorder="1" applyAlignment="1" applyProtection="1">
      <alignment horizontal="center" vertical="center"/>
      <protection hidden="1"/>
    </xf>
    <xf numFmtId="170" fontId="15" fillId="0" borderId="12" xfId="2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49" fontId="15" fillId="0" borderId="10" xfId="1" applyNumberFormat="1" applyFont="1" applyFill="1" applyBorder="1" applyAlignment="1" applyProtection="1">
      <alignment wrapText="1"/>
      <protection hidden="1"/>
    </xf>
    <xf numFmtId="49" fontId="15" fillId="0" borderId="10" xfId="2" applyNumberFormat="1" applyFont="1" applyFill="1" applyBorder="1" applyAlignment="1" applyProtection="1">
      <alignment horizontal="center" vertical="center"/>
      <protection hidden="1"/>
    </xf>
    <xf numFmtId="174" fontId="12" fillId="0" borderId="0" xfId="0" applyNumberFormat="1" applyFont="1"/>
    <xf numFmtId="173" fontId="12" fillId="0" borderId="0" xfId="0" applyNumberFormat="1" applyFont="1"/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justify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justify" vertical="center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5" fillId="0" borderId="8" xfId="2" applyNumberFormat="1" applyFont="1" applyFill="1" applyBorder="1" applyAlignment="1" applyProtection="1">
      <alignment horizontal="left"/>
      <protection hidden="1"/>
    </xf>
    <xf numFmtId="0" fontId="15" fillId="0" borderId="2" xfId="2" applyNumberFormat="1" applyFont="1" applyFill="1" applyBorder="1" applyAlignment="1" applyProtection="1">
      <alignment horizontal="center"/>
      <protection hidden="1"/>
    </xf>
    <xf numFmtId="0" fontId="15" fillId="0" borderId="1" xfId="2" applyNumberFormat="1" applyFont="1" applyFill="1" applyBorder="1" applyAlignment="1" applyProtection="1">
      <alignment horizontal="center"/>
      <protection hidden="1"/>
    </xf>
    <xf numFmtId="0" fontId="15" fillId="0" borderId="1" xfId="2" applyNumberFormat="1" applyFont="1" applyFill="1" applyBorder="1" applyAlignment="1" applyProtection="1">
      <alignment horizontal="center" vertical="center" wrapText="1"/>
      <protection hidden="1"/>
    </xf>
    <xf numFmtId="168" fontId="15" fillId="0" borderId="25" xfId="2" applyNumberFormat="1" applyFont="1" applyFill="1" applyBorder="1" applyAlignment="1" applyProtection="1">
      <alignment horizontal="left" vertical="center" wrapText="1"/>
      <protection hidden="1"/>
    </xf>
    <xf numFmtId="170" fontId="15" fillId="0" borderId="23" xfId="2" applyNumberFormat="1" applyFont="1" applyFill="1" applyBorder="1" applyAlignment="1" applyProtection="1">
      <alignment horizontal="center" vertical="center"/>
      <protection hidden="1"/>
    </xf>
    <xf numFmtId="169" fontId="15" fillId="0" borderId="24" xfId="2" applyNumberFormat="1" applyFont="1" applyFill="1" applyBorder="1" applyAlignment="1" applyProtection="1">
      <alignment horizontal="center" vertical="center"/>
      <protection hidden="1"/>
    </xf>
    <xf numFmtId="164" fontId="12" fillId="0" borderId="0" xfId="0" applyNumberFormat="1" applyFont="1" applyFill="1"/>
    <xf numFmtId="0" fontId="12" fillId="0" borderId="0" xfId="0" applyFont="1" applyFill="1" applyBorder="1"/>
    <xf numFmtId="165" fontId="15" fillId="0" borderId="10" xfId="2" applyNumberFormat="1" applyFont="1" applyFill="1" applyBorder="1" applyAlignment="1" applyProtection="1">
      <alignment horizontal="left" vertical="center" wrapText="1"/>
      <protection hidden="1"/>
    </xf>
    <xf numFmtId="170" fontId="15" fillId="0" borderId="10" xfId="2" applyNumberFormat="1" applyFont="1" applyFill="1" applyBorder="1" applyAlignment="1" applyProtection="1">
      <alignment horizontal="center" vertical="center"/>
      <protection hidden="1"/>
    </xf>
    <xf numFmtId="167" fontId="15" fillId="0" borderId="10" xfId="2" applyNumberFormat="1" applyFont="1" applyFill="1" applyBorder="1" applyAlignment="1" applyProtection="1">
      <alignment horizontal="center" vertical="center"/>
      <protection hidden="1"/>
    </xf>
    <xf numFmtId="167" fontId="15" fillId="0" borderId="10" xfId="2" applyNumberFormat="1" applyFont="1" applyFill="1" applyBorder="1" applyAlignment="1" applyProtection="1">
      <alignment horizontal="left" vertical="center" wrapText="1"/>
      <protection hidden="1"/>
    </xf>
    <xf numFmtId="170" fontId="19" fillId="0" borderId="12" xfId="2" applyNumberFormat="1" applyFont="1" applyFill="1" applyBorder="1" applyAlignment="1" applyProtection="1">
      <alignment horizontal="center" vertical="center"/>
      <protection hidden="1"/>
    </xf>
    <xf numFmtId="171" fontId="12" fillId="0" borderId="0" xfId="0" applyNumberFormat="1" applyFont="1" applyFill="1"/>
    <xf numFmtId="0" fontId="11" fillId="0" borderId="20" xfId="2" applyNumberFormat="1" applyFont="1" applyFill="1" applyBorder="1" applyAlignment="1" applyProtection="1">
      <alignment horizontal="left"/>
      <protection hidden="1"/>
    </xf>
    <xf numFmtId="0" fontId="11" fillId="0" borderId="16" xfId="2" applyNumberFormat="1" applyFont="1" applyFill="1" applyBorder="1" applyAlignment="1" applyProtection="1">
      <alignment horizontal="center"/>
      <protection hidden="1"/>
    </xf>
    <xf numFmtId="0" fontId="11" fillId="0" borderId="16" xfId="2" applyNumberFormat="1" applyFont="1" applyFill="1" applyBorder="1" applyAlignment="1" applyProtection="1">
      <protection hidden="1"/>
    </xf>
    <xf numFmtId="0" fontId="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43" fontId="12" fillId="0" borderId="0" xfId="9" applyFont="1" applyFill="1" applyAlignment="1">
      <alignment horizontal="center"/>
    </xf>
    <xf numFmtId="172" fontId="12" fillId="0" borderId="0" xfId="0" applyNumberFormat="1" applyFont="1" applyFill="1" applyAlignment="1">
      <alignment horizontal="center"/>
    </xf>
    <xf numFmtId="0" fontId="17" fillId="0" borderId="0" xfId="0" applyFont="1" applyAlignment="1">
      <alignment horizontal="center"/>
    </xf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/>
    <xf numFmtId="0" fontId="15" fillId="0" borderId="27" xfId="2" applyNumberFormat="1" applyFont="1" applyFill="1" applyBorder="1" applyAlignment="1" applyProtection="1">
      <alignment horizontal="left"/>
      <protection hidden="1"/>
    </xf>
    <xf numFmtId="0" fontId="15" fillId="0" borderId="5" xfId="2" applyNumberFormat="1" applyFont="1" applyFill="1" applyBorder="1" applyAlignment="1" applyProtection="1">
      <alignment horizontal="center"/>
      <protection hidden="1"/>
    </xf>
    <xf numFmtId="0" fontId="15" fillId="0" borderId="5" xfId="2" applyNumberFormat="1" applyFont="1" applyFill="1" applyBorder="1" applyAlignment="1" applyProtection="1">
      <alignment horizontal="center" vertical="center" wrapText="1"/>
      <protection hidden="1"/>
    </xf>
    <xf numFmtId="166" fontId="15" fillId="2" borderId="23" xfId="2" applyNumberFormat="1" applyFont="1" applyFill="1" applyBorder="1" applyAlignment="1" applyProtection="1">
      <alignment horizontal="center"/>
      <protection hidden="1"/>
    </xf>
    <xf numFmtId="166" fontId="15" fillId="2" borderId="12" xfId="2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49" fontId="24" fillId="0" borderId="0" xfId="0" applyNumberFormat="1" applyFont="1" applyFill="1"/>
    <xf numFmtId="0" fontId="24" fillId="0" borderId="0" xfId="0" applyFont="1" applyFill="1"/>
    <xf numFmtId="0" fontId="26" fillId="0" borderId="0" xfId="0" applyFont="1" applyFill="1" applyAlignment="1">
      <alignment horizontal="right"/>
    </xf>
    <xf numFmtId="165" fontId="15" fillId="0" borderId="19" xfId="2" applyNumberFormat="1" applyFont="1" applyFill="1" applyBorder="1" applyAlignment="1" applyProtection="1">
      <alignment horizontal="left" vertical="center" wrapText="1"/>
      <protection hidden="1"/>
    </xf>
    <xf numFmtId="49" fontId="11" fillId="0" borderId="16" xfId="2" applyNumberFormat="1" applyFont="1" applyFill="1" applyBorder="1" applyAlignment="1" applyProtection="1">
      <protection hidden="1"/>
    </xf>
    <xf numFmtId="43" fontId="24" fillId="0" borderId="0" xfId="9" applyFont="1" applyFill="1"/>
    <xf numFmtId="172" fontId="24" fillId="0" borderId="0" xfId="0" applyNumberFormat="1" applyFont="1" applyFill="1"/>
    <xf numFmtId="0" fontId="8" fillId="0" borderId="0" xfId="0" applyFont="1" applyFill="1" applyAlignment="1">
      <alignment wrapText="1"/>
    </xf>
    <xf numFmtId="49" fontId="15" fillId="0" borderId="1" xfId="2" applyNumberFormat="1" applyFont="1" applyFill="1" applyBorder="1" applyAlignment="1" applyProtection="1">
      <alignment horizontal="center"/>
      <protection hidden="1"/>
    </xf>
    <xf numFmtId="0" fontId="15" fillId="0" borderId="8" xfId="2" applyNumberFormat="1" applyFont="1" applyFill="1" applyBorder="1" applyAlignment="1" applyProtection="1">
      <alignment horizontal="center" vertical="center" wrapText="1"/>
      <protection hidden="1"/>
    </xf>
    <xf numFmtId="0" fontId="15" fillId="0" borderId="10" xfId="5" applyNumberFormat="1" applyFont="1" applyFill="1" applyBorder="1" applyAlignment="1" applyProtection="1">
      <alignment horizontal="center" vertical="center" wrapText="1"/>
      <protection hidden="1"/>
    </xf>
    <xf numFmtId="49" fontId="15" fillId="0" borderId="24" xfId="2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168" fontId="15" fillId="2" borderId="21" xfId="2" applyNumberFormat="1" applyFont="1" applyFill="1" applyBorder="1" applyAlignment="1" applyProtection="1">
      <alignment horizontal="left" vertical="center" wrapText="1"/>
      <protection hidden="1"/>
    </xf>
    <xf numFmtId="170" fontId="15" fillId="2" borderId="12" xfId="2" applyNumberFormat="1" applyFont="1" applyFill="1" applyBorder="1" applyAlignment="1" applyProtection="1">
      <alignment horizontal="center" vertical="center"/>
      <protection hidden="1"/>
    </xf>
    <xf numFmtId="0" fontId="13" fillId="0" borderId="10" xfId="0" applyFont="1" applyFill="1" applyBorder="1" applyAlignment="1">
      <alignment horizontal="center"/>
    </xf>
    <xf numFmtId="175" fontId="15" fillId="0" borderId="12" xfId="2" applyNumberFormat="1" applyFont="1" applyFill="1" applyBorder="1" applyAlignment="1" applyProtection="1">
      <alignment horizontal="right" vertical="center"/>
      <protection hidden="1"/>
    </xf>
    <xf numFmtId="164" fontId="21" fillId="0" borderId="10" xfId="0" applyNumberFormat="1" applyFont="1" applyBorder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175" fontId="15" fillId="0" borderId="22" xfId="2" applyNumberFormat="1" applyFont="1" applyFill="1" applyBorder="1" applyAlignment="1" applyProtection="1">
      <alignment horizontal="center" vertical="center"/>
      <protection hidden="1"/>
    </xf>
    <xf numFmtId="175" fontId="15" fillId="0" borderId="18" xfId="2" applyNumberFormat="1" applyFont="1" applyFill="1" applyBorder="1" applyAlignment="1" applyProtection="1">
      <alignment horizontal="center" vertical="center"/>
      <protection hidden="1"/>
    </xf>
    <xf numFmtId="175" fontId="15" fillId="0" borderId="12" xfId="2" applyNumberFormat="1" applyFont="1" applyFill="1" applyBorder="1" applyAlignment="1" applyProtection="1">
      <alignment horizontal="center" vertical="center"/>
      <protection hidden="1"/>
    </xf>
    <xf numFmtId="175" fontId="15" fillId="0" borderId="10" xfId="2" applyNumberFormat="1" applyFont="1" applyFill="1" applyBorder="1" applyAlignment="1" applyProtection="1">
      <alignment horizontal="center" vertical="center"/>
      <protection hidden="1"/>
    </xf>
    <xf numFmtId="175" fontId="15" fillId="0" borderId="10" xfId="1" applyNumberFormat="1" applyFont="1" applyFill="1" applyBorder="1" applyAlignment="1" applyProtection="1">
      <alignment horizontal="center" wrapText="1"/>
      <protection hidden="1"/>
    </xf>
    <xf numFmtId="175" fontId="15" fillId="0" borderId="18" xfId="9" applyNumberFormat="1" applyFont="1" applyFill="1" applyBorder="1" applyAlignment="1" applyProtection="1">
      <alignment horizontal="center" vertical="center"/>
      <protection hidden="1"/>
    </xf>
    <xf numFmtId="175" fontId="20" fillId="0" borderId="10" xfId="0" applyNumberFormat="1" applyFont="1" applyFill="1" applyBorder="1" applyAlignment="1">
      <alignment horizontal="center"/>
    </xf>
    <xf numFmtId="175" fontId="15" fillId="2" borderId="22" xfId="2" applyNumberFormat="1" applyFont="1" applyFill="1" applyBorder="1" applyAlignment="1" applyProtection="1">
      <alignment horizontal="center"/>
      <protection hidden="1"/>
    </xf>
    <xf numFmtId="175" fontId="15" fillId="2" borderId="18" xfId="2" applyNumberFormat="1" applyFont="1" applyFill="1" applyBorder="1" applyAlignment="1" applyProtection="1">
      <alignment horizontal="center"/>
      <protection hidden="1"/>
    </xf>
    <xf numFmtId="175" fontId="16" fillId="2" borderId="1" xfId="2" applyNumberFormat="1" applyFont="1" applyFill="1" applyBorder="1" applyAlignment="1" applyProtection="1">
      <alignment horizontal="center"/>
      <protection hidden="1"/>
    </xf>
    <xf numFmtId="175" fontId="15" fillId="0" borderId="23" xfId="2" applyNumberFormat="1" applyFont="1" applyFill="1" applyBorder="1" applyAlignment="1" applyProtection="1">
      <alignment horizontal="right" vertical="center"/>
      <protection hidden="1"/>
    </xf>
    <xf numFmtId="175" fontId="24" fillId="0" borderId="10" xfId="0" applyNumberFormat="1" applyFont="1" applyFill="1" applyBorder="1"/>
    <xf numFmtId="175" fontId="15" fillId="0" borderId="12" xfId="1" applyNumberFormat="1" applyFont="1" applyFill="1" applyBorder="1" applyAlignment="1" applyProtection="1">
      <alignment wrapText="1"/>
      <protection hidden="1"/>
    </xf>
    <xf numFmtId="175" fontId="15" fillId="0" borderId="10" xfId="1" applyNumberFormat="1" applyFont="1" applyFill="1" applyBorder="1" applyAlignment="1" applyProtection="1">
      <alignment wrapText="1"/>
      <protection hidden="1"/>
    </xf>
    <xf numFmtId="175" fontId="15" fillId="0" borderId="10" xfId="2" applyNumberFormat="1" applyFont="1" applyFill="1" applyBorder="1" applyAlignment="1" applyProtection="1">
      <alignment vertical="center"/>
      <protection hidden="1"/>
    </xf>
    <xf numFmtId="175" fontId="15" fillId="0" borderId="10" xfId="0" applyNumberFormat="1" applyFont="1" applyFill="1" applyBorder="1" applyAlignment="1">
      <alignment vertical="center"/>
    </xf>
    <xf numFmtId="175" fontId="15" fillId="0" borderId="10" xfId="2" applyNumberFormat="1" applyFont="1" applyFill="1" applyBorder="1" applyAlignment="1" applyProtection="1">
      <alignment horizontal="right" vertical="center"/>
      <protection hidden="1"/>
    </xf>
    <xf numFmtId="175" fontId="15" fillId="0" borderId="12" xfId="9" applyNumberFormat="1" applyFont="1" applyFill="1" applyBorder="1" applyAlignment="1" applyProtection="1">
      <alignment vertical="center"/>
      <protection hidden="1"/>
    </xf>
    <xf numFmtId="175" fontId="15" fillId="0" borderId="8" xfId="2" applyNumberFormat="1" applyFont="1" applyFill="1" applyBorder="1" applyAlignment="1" applyProtection="1">
      <protection hidden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49" fontId="15" fillId="0" borderId="12" xfId="2" applyNumberFormat="1" applyFont="1" applyFill="1" applyBorder="1" applyAlignment="1" applyProtection="1">
      <alignment horizontal="center" vertical="center"/>
      <protection hidden="1"/>
    </xf>
    <xf numFmtId="49" fontId="15" fillId="0" borderId="10" xfId="1" applyNumberFormat="1" applyFont="1" applyFill="1" applyBorder="1" applyAlignment="1" applyProtection="1">
      <alignment horizontal="center" wrapText="1"/>
      <protection hidden="1"/>
    </xf>
    <xf numFmtId="49" fontId="24" fillId="0" borderId="0" xfId="0" applyNumberFormat="1" applyFont="1" applyFill="1" applyAlignment="1">
      <alignment horizontal="center"/>
    </xf>
    <xf numFmtId="49" fontId="15" fillId="0" borderId="23" xfId="2" applyNumberFormat="1" applyFont="1" applyFill="1" applyBorder="1" applyAlignment="1" applyProtection="1">
      <alignment horizontal="center" vertical="center"/>
      <protection hidden="1"/>
    </xf>
    <xf numFmtId="49" fontId="11" fillId="0" borderId="16" xfId="2" applyNumberFormat="1" applyFont="1" applyFill="1" applyBorder="1" applyAlignment="1" applyProtection="1">
      <alignment horizontal="center"/>
      <protection hidden="1"/>
    </xf>
    <xf numFmtId="49" fontId="12" fillId="0" borderId="0" xfId="0" applyNumberFormat="1" applyFont="1" applyFill="1" applyAlignment="1">
      <alignment horizontal="center"/>
    </xf>
    <xf numFmtId="177" fontId="15" fillId="0" borderId="1" xfId="2" applyNumberFormat="1" applyFont="1" applyFill="1" applyBorder="1" applyAlignment="1" applyProtection="1">
      <alignment horizontal="center"/>
      <protection hidden="1"/>
    </xf>
    <xf numFmtId="0" fontId="13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14" fillId="2" borderId="20" xfId="2" applyNumberFormat="1" applyFont="1" applyFill="1" applyBorder="1" applyAlignment="1" applyProtection="1">
      <alignment horizontal="center"/>
      <protection hidden="1"/>
    </xf>
    <xf numFmtId="0" fontId="14" fillId="2" borderId="16" xfId="2" applyNumberFormat="1" applyFont="1" applyFill="1" applyBorder="1" applyAlignment="1" applyProtection="1">
      <alignment horizontal="center"/>
      <protection hidden="1"/>
    </xf>
    <xf numFmtId="0" fontId="14" fillId="2" borderId="17" xfId="2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25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wrapText="1"/>
    </xf>
    <xf numFmtId="0" fontId="2" fillId="0" borderId="10" xfId="0" applyFont="1" applyFill="1" applyBorder="1" applyAlignment="1">
      <alignment horizontal="left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9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right"/>
    </xf>
  </cellXfs>
  <cellStyles count="10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Финансовый" xfId="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38"/>
  <sheetViews>
    <sheetView workbookViewId="0">
      <selection activeCell="C1" sqref="C1"/>
    </sheetView>
  </sheetViews>
  <sheetFormatPr defaultRowHeight="15" x14ac:dyDescent="0.25"/>
  <cols>
    <col min="1" max="1" width="20.85546875" style="29" customWidth="1"/>
    <col min="2" max="2" width="44.5703125" style="29" customWidth="1"/>
    <col min="3" max="3" width="20.42578125" style="29" customWidth="1"/>
    <col min="4" max="16384" width="9.140625" style="29"/>
  </cols>
  <sheetData>
    <row r="1" spans="1:3" ht="62.25" customHeight="1" x14ac:dyDescent="0.25">
      <c r="C1" s="1" t="s">
        <v>381</v>
      </c>
    </row>
    <row r="2" spans="1:3" ht="20.25" customHeight="1" x14ac:dyDescent="0.25">
      <c r="C2" s="42"/>
    </row>
    <row r="3" spans="1:3" x14ac:dyDescent="0.25">
      <c r="A3" s="160" t="s">
        <v>220</v>
      </c>
      <c r="B3" s="160"/>
      <c r="C3" s="160"/>
    </row>
    <row r="4" spans="1:3" x14ac:dyDescent="0.25">
      <c r="C4" s="31" t="s">
        <v>123</v>
      </c>
    </row>
    <row r="5" spans="1:3" ht="26.25" customHeight="1" x14ac:dyDescent="0.25">
      <c r="A5" s="68" t="s">
        <v>0</v>
      </c>
      <c r="B5" s="69" t="s">
        <v>1</v>
      </c>
      <c r="C5" s="70" t="s">
        <v>315</v>
      </c>
    </row>
    <row r="6" spans="1:3" x14ac:dyDescent="0.25">
      <c r="A6" s="69" t="s">
        <v>2</v>
      </c>
      <c r="B6" s="68" t="s">
        <v>3</v>
      </c>
      <c r="C6" s="128">
        <f>C7+C10+C15+C17</f>
        <v>18711</v>
      </c>
    </row>
    <row r="7" spans="1:3" ht="24.75" customHeight="1" x14ac:dyDescent="0.25">
      <c r="A7" s="69" t="s">
        <v>4</v>
      </c>
      <c r="B7" s="71" t="s">
        <v>5</v>
      </c>
      <c r="C7" s="128">
        <f>C8</f>
        <v>15525</v>
      </c>
    </row>
    <row r="8" spans="1:3" ht="24" hidden="1" customHeight="1" x14ac:dyDescent="0.25">
      <c r="A8" s="72" t="s">
        <v>6</v>
      </c>
      <c r="B8" s="73" t="s">
        <v>7</v>
      </c>
      <c r="C8" s="129">
        <f>C9</f>
        <v>15525</v>
      </c>
    </row>
    <row r="9" spans="1:3" ht="61.5" customHeight="1" x14ac:dyDescent="0.25">
      <c r="A9" s="72" t="s">
        <v>8</v>
      </c>
      <c r="B9" s="73" t="s">
        <v>9</v>
      </c>
      <c r="C9" s="129">
        <v>15525</v>
      </c>
    </row>
    <row r="10" spans="1:3" ht="18.75" customHeight="1" x14ac:dyDescent="0.25">
      <c r="A10" s="69" t="s">
        <v>10</v>
      </c>
      <c r="B10" s="71" t="s">
        <v>11</v>
      </c>
      <c r="C10" s="128">
        <f>C11+C12</f>
        <v>261</v>
      </c>
    </row>
    <row r="11" spans="1:3" ht="38.25" customHeight="1" x14ac:dyDescent="0.25">
      <c r="A11" s="72" t="s">
        <v>12</v>
      </c>
      <c r="B11" s="73" t="s">
        <v>182</v>
      </c>
      <c r="C11" s="129">
        <v>108</v>
      </c>
    </row>
    <row r="12" spans="1:3" ht="23.45" customHeight="1" x14ac:dyDescent="0.25">
      <c r="A12" s="69" t="s">
        <v>13</v>
      </c>
      <c r="B12" s="71" t="s">
        <v>14</v>
      </c>
      <c r="C12" s="128">
        <f>C14+C13</f>
        <v>153</v>
      </c>
    </row>
    <row r="13" spans="1:3" ht="61.5" customHeight="1" x14ac:dyDescent="0.25">
      <c r="A13" s="72" t="s">
        <v>311</v>
      </c>
      <c r="B13" s="73" t="s">
        <v>312</v>
      </c>
      <c r="C13" s="129">
        <v>143</v>
      </c>
    </row>
    <row r="14" spans="1:3" ht="63" customHeight="1" x14ac:dyDescent="0.25">
      <c r="A14" s="72" t="s">
        <v>314</v>
      </c>
      <c r="B14" s="73" t="s">
        <v>313</v>
      </c>
      <c r="C14" s="129">
        <v>10</v>
      </c>
    </row>
    <row r="15" spans="1:3" ht="26.25" customHeight="1" x14ac:dyDescent="0.25">
      <c r="A15" s="69" t="s">
        <v>15</v>
      </c>
      <c r="B15" s="71" t="s">
        <v>16</v>
      </c>
      <c r="C15" s="128">
        <f>C16</f>
        <v>100</v>
      </c>
    </row>
    <row r="16" spans="1:3" ht="66.75" customHeight="1" x14ac:dyDescent="0.25">
      <c r="A16" s="72" t="s">
        <v>17</v>
      </c>
      <c r="B16" s="73" t="s">
        <v>18</v>
      </c>
      <c r="C16" s="129">
        <v>100</v>
      </c>
    </row>
    <row r="17" spans="1:3" ht="45" customHeight="1" x14ac:dyDescent="0.25">
      <c r="A17" s="69" t="s">
        <v>19</v>
      </c>
      <c r="B17" s="71" t="s">
        <v>176</v>
      </c>
      <c r="C17" s="128">
        <f>C18+C19+C20</f>
        <v>2825</v>
      </c>
    </row>
    <row r="18" spans="1:3" ht="47.25" customHeight="1" x14ac:dyDescent="0.25">
      <c r="A18" s="72" t="s">
        <v>20</v>
      </c>
      <c r="B18" s="73" t="s">
        <v>183</v>
      </c>
      <c r="C18" s="129">
        <v>525</v>
      </c>
    </row>
    <row r="19" spans="1:3" ht="58.5" customHeight="1" x14ac:dyDescent="0.25">
      <c r="A19" s="72" t="s">
        <v>21</v>
      </c>
      <c r="B19" s="73" t="s">
        <v>22</v>
      </c>
      <c r="C19" s="129">
        <v>2105.4</v>
      </c>
    </row>
    <row r="20" spans="1:3" ht="75" customHeight="1" x14ac:dyDescent="0.25">
      <c r="A20" s="72" t="s">
        <v>221</v>
      </c>
      <c r="B20" s="73" t="s">
        <v>222</v>
      </c>
      <c r="C20" s="129">
        <f>118.5+76.1</f>
        <v>194.6</v>
      </c>
    </row>
    <row r="21" spans="1:3" ht="30.75" customHeight="1" x14ac:dyDescent="0.25">
      <c r="A21" s="69" t="s">
        <v>23</v>
      </c>
      <c r="B21" s="71" t="s">
        <v>177</v>
      </c>
      <c r="C21" s="128">
        <f>C22+C24+C27</f>
        <v>6304.5</v>
      </c>
    </row>
    <row r="22" spans="1:3" ht="44.25" customHeight="1" x14ac:dyDescent="0.25">
      <c r="A22" s="72" t="s">
        <v>172</v>
      </c>
      <c r="B22" s="73" t="s">
        <v>178</v>
      </c>
      <c r="C22" s="129">
        <f>C23</f>
        <v>2297</v>
      </c>
    </row>
    <row r="23" spans="1:3" ht="39.75" customHeight="1" x14ac:dyDescent="0.25">
      <c r="A23" s="72" t="s">
        <v>24</v>
      </c>
      <c r="B23" s="73" t="s">
        <v>184</v>
      </c>
      <c r="C23" s="129">
        <v>2297</v>
      </c>
    </row>
    <row r="24" spans="1:3" ht="39.75" customHeight="1" x14ac:dyDescent="0.25">
      <c r="A24" s="69" t="s">
        <v>173</v>
      </c>
      <c r="B24" s="71" t="s">
        <v>179</v>
      </c>
      <c r="C24" s="129">
        <f>C25+C26</f>
        <v>204</v>
      </c>
    </row>
    <row r="25" spans="1:3" ht="44.25" customHeight="1" x14ac:dyDescent="0.25">
      <c r="A25" s="72" t="s">
        <v>25</v>
      </c>
      <c r="B25" s="73" t="s">
        <v>185</v>
      </c>
      <c r="C25" s="129">
        <v>40</v>
      </c>
    </row>
    <row r="26" spans="1:3" ht="54" customHeight="1" x14ac:dyDescent="0.25">
      <c r="A26" s="72" t="s">
        <v>26</v>
      </c>
      <c r="B26" s="73" t="s">
        <v>186</v>
      </c>
      <c r="C26" s="129">
        <v>164</v>
      </c>
    </row>
    <row r="27" spans="1:3" ht="23.25" customHeight="1" x14ac:dyDescent="0.25">
      <c r="A27" s="69" t="s">
        <v>174</v>
      </c>
      <c r="B27" s="71" t="s">
        <v>146</v>
      </c>
      <c r="C27" s="128">
        <f>C28</f>
        <v>3803.5</v>
      </c>
    </row>
    <row r="28" spans="1:3" ht="54" customHeight="1" x14ac:dyDescent="0.25">
      <c r="A28" s="72" t="s">
        <v>175</v>
      </c>
      <c r="B28" s="73" t="s">
        <v>187</v>
      </c>
      <c r="C28" s="129">
        <f>3500+23.3+180.2+100</f>
        <v>3803.5</v>
      </c>
    </row>
    <row r="29" spans="1:3" ht="18.75" customHeight="1" x14ac:dyDescent="0.25">
      <c r="A29" s="69"/>
      <c r="B29" s="71" t="s">
        <v>27</v>
      </c>
      <c r="C29" s="128">
        <f>C6+C21</f>
        <v>25015.5</v>
      </c>
    </row>
    <row r="33" spans="2:2" x14ac:dyDescent="0.25">
      <c r="B33" s="66"/>
    </row>
    <row r="36" spans="2:2" x14ac:dyDescent="0.25">
      <c r="B36" s="67"/>
    </row>
    <row r="38" spans="2:2" x14ac:dyDescent="0.25">
      <c r="B38" s="66"/>
    </row>
  </sheetData>
  <mergeCells count="1">
    <mergeCell ref="A3:C3"/>
  </mergeCells>
  <pageMargins left="0" right="0" top="0" bottom="0" header="0" footer="0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2"/>
  <sheetViews>
    <sheetView workbookViewId="0">
      <selection activeCell="J20" sqref="J20"/>
    </sheetView>
  </sheetViews>
  <sheetFormatPr defaultRowHeight="15" x14ac:dyDescent="0.25"/>
  <cols>
    <col min="1" max="1" width="6.140625" style="2" customWidth="1"/>
    <col min="2" max="2" width="53.42578125" style="2" customWidth="1"/>
    <col min="3" max="3" width="16.5703125" style="2" customWidth="1"/>
    <col min="4" max="4" width="6.28515625" style="2" customWidth="1"/>
    <col min="5" max="5" width="16.5703125" style="2" customWidth="1"/>
    <col min="6" max="16384" width="9.140625" style="2"/>
  </cols>
  <sheetData>
    <row r="1" spans="1:5" ht="76.5" x14ac:dyDescent="0.25">
      <c r="E1" s="3" t="s">
        <v>390</v>
      </c>
    </row>
    <row r="3" spans="1:5" ht="33.950000000000003" customHeight="1" x14ac:dyDescent="0.25">
      <c r="A3" s="172" t="s">
        <v>275</v>
      </c>
      <c r="B3" s="172"/>
      <c r="C3" s="172"/>
      <c r="D3" s="172"/>
      <c r="E3" s="172"/>
    </row>
    <row r="4" spans="1:5" ht="15.95" customHeight="1" x14ac:dyDescent="0.25">
      <c r="C4" s="16"/>
    </row>
    <row r="5" spans="1:5" x14ac:dyDescent="0.25">
      <c r="E5" s="33" t="s">
        <v>122</v>
      </c>
    </row>
    <row r="6" spans="1:5" ht="31.5" x14ac:dyDescent="0.25">
      <c r="A6" s="25" t="s">
        <v>109</v>
      </c>
      <c r="B6" s="182" t="s">
        <v>110</v>
      </c>
      <c r="C6" s="182"/>
      <c r="D6" s="182"/>
      <c r="E6" s="26" t="s">
        <v>124</v>
      </c>
    </row>
    <row r="7" spans="1:5" ht="45" customHeight="1" x14ac:dyDescent="0.25">
      <c r="A7" s="27">
        <v>1</v>
      </c>
      <c r="B7" s="170" t="s">
        <v>125</v>
      </c>
      <c r="C7" s="170"/>
      <c r="D7" s="170"/>
      <c r="E7" s="150">
        <v>0</v>
      </c>
    </row>
    <row r="8" spans="1:5" ht="21" customHeight="1" x14ac:dyDescent="0.25">
      <c r="A8" s="27" t="s">
        <v>127</v>
      </c>
      <c r="B8" s="184" t="s">
        <v>126</v>
      </c>
      <c r="C8" s="185"/>
      <c r="D8" s="186"/>
      <c r="E8" s="150">
        <v>0</v>
      </c>
    </row>
    <row r="9" spans="1:5" ht="17.25" customHeight="1" x14ac:dyDescent="0.25">
      <c r="A9" s="27" t="s">
        <v>128</v>
      </c>
      <c r="B9" s="170" t="s">
        <v>131</v>
      </c>
      <c r="C9" s="170"/>
      <c r="D9" s="170"/>
      <c r="E9" s="150">
        <v>0</v>
      </c>
    </row>
    <row r="10" spans="1:5" ht="12.75" customHeight="1" x14ac:dyDescent="0.25">
      <c r="A10" s="27" t="s">
        <v>129</v>
      </c>
      <c r="B10" s="184" t="s">
        <v>132</v>
      </c>
      <c r="C10" s="185"/>
      <c r="D10" s="186"/>
      <c r="E10" s="150">
        <v>0</v>
      </c>
    </row>
    <row r="11" spans="1:5" ht="12.75" customHeight="1" x14ac:dyDescent="0.25">
      <c r="A11" s="27" t="s">
        <v>322</v>
      </c>
      <c r="B11" s="187" t="s">
        <v>323</v>
      </c>
      <c r="C11" s="188"/>
      <c r="D11" s="189"/>
      <c r="E11" s="150">
        <v>0</v>
      </c>
    </row>
    <row r="12" spans="1:5" ht="15.75" x14ac:dyDescent="0.25">
      <c r="A12" s="28"/>
      <c r="B12" s="170" t="s">
        <v>130</v>
      </c>
      <c r="C12" s="170"/>
      <c r="D12" s="170"/>
      <c r="E12" s="150">
        <v>0</v>
      </c>
    </row>
  </sheetData>
  <mergeCells count="8">
    <mergeCell ref="A3:E3"/>
    <mergeCell ref="B6:D6"/>
    <mergeCell ref="B7:D7"/>
    <mergeCell ref="B9:D9"/>
    <mergeCell ref="B12:D12"/>
    <mergeCell ref="B8:D8"/>
    <mergeCell ref="B10:D10"/>
    <mergeCell ref="B11:D11"/>
  </mergeCells>
  <pageMargins left="0.7" right="0.7" top="0.75" bottom="0.75" header="0.3" footer="0.3"/>
  <pageSetup paperSize="9" scale="88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2"/>
  <sheetViews>
    <sheetView workbookViewId="0">
      <selection activeCell="I5" sqref="H5:I5"/>
    </sheetView>
  </sheetViews>
  <sheetFormatPr defaultRowHeight="15" x14ac:dyDescent="0.25"/>
  <cols>
    <col min="1" max="1" width="9.85546875" style="2" customWidth="1"/>
    <col min="2" max="2" width="24.140625" style="2" customWidth="1"/>
    <col min="3" max="3" width="40.140625" style="2" customWidth="1"/>
    <col min="4" max="4" width="11.42578125" style="2" customWidth="1"/>
    <col min="5" max="5" width="6.5703125" style="2" customWidth="1"/>
    <col min="6" max="16384" width="9.140625" style="2"/>
  </cols>
  <sheetData>
    <row r="1" spans="1:5" ht="76.5" customHeight="1" x14ac:dyDescent="0.25">
      <c r="D1" s="167" t="s">
        <v>391</v>
      </c>
      <c r="E1" s="167"/>
    </row>
    <row r="3" spans="1:5" ht="32.25" customHeight="1" x14ac:dyDescent="0.25">
      <c r="A3" s="190" t="s">
        <v>274</v>
      </c>
      <c r="B3" s="190"/>
      <c r="C3" s="190"/>
      <c r="D3" s="190"/>
      <c r="E3" s="190"/>
    </row>
    <row r="4" spans="1:5" ht="46.5" customHeight="1" x14ac:dyDescent="0.25">
      <c r="D4" s="194" t="s">
        <v>123</v>
      </c>
      <c r="E4" s="194"/>
    </row>
    <row r="5" spans="1:5" ht="48.75" customHeight="1" x14ac:dyDescent="0.25">
      <c r="A5" s="121" t="s">
        <v>111</v>
      </c>
      <c r="B5" s="34" t="s">
        <v>101</v>
      </c>
      <c r="C5" s="34" t="s">
        <v>112</v>
      </c>
      <c r="D5" s="191" t="s">
        <v>50</v>
      </c>
      <c r="E5" s="191"/>
    </row>
    <row r="6" spans="1:5" ht="15.75" x14ac:dyDescent="0.25">
      <c r="A6" s="28">
        <v>1</v>
      </c>
      <c r="B6" s="28">
        <v>2</v>
      </c>
      <c r="C6" s="28">
        <v>3</v>
      </c>
      <c r="D6" s="192">
        <v>4</v>
      </c>
      <c r="E6" s="192"/>
    </row>
    <row r="7" spans="1:5" ht="31.5" customHeight="1" x14ac:dyDescent="0.25">
      <c r="A7" s="26">
        <v>650</v>
      </c>
      <c r="B7" s="25" t="s">
        <v>367</v>
      </c>
      <c r="C7" s="35" t="s">
        <v>56</v>
      </c>
      <c r="D7" s="182"/>
      <c r="E7" s="182"/>
    </row>
    <row r="8" spans="1:5" ht="31.5" x14ac:dyDescent="0.25">
      <c r="A8" s="27" t="s">
        <v>118</v>
      </c>
      <c r="B8" s="28" t="s">
        <v>113</v>
      </c>
      <c r="C8" s="35" t="s">
        <v>114</v>
      </c>
      <c r="D8" s="193">
        <f>D9+D10</f>
        <v>1869.7</v>
      </c>
      <c r="E8" s="193"/>
    </row>
    <row r="9" spans="1:5" ht="31.5" x14ac:dyDescent="0.25">
      <c r="A9" s="28">
        <v>650</v>
      </c>
      <c r="B9" s="28" t="s">
        <v>180</v>
      </c>
      <c r="C9" s="36" t="s">
        <v>115</v>
      </c>
      <c r="D9" s="171">
        <v>0</v>
      </c>
      <c r="E9" s="171"/>
    </row>
    <row r="10" spans="1:5" ht="31.5" x14ac:dyDescent="0.25">
      <c r="A10" s="28">
        <v>650</v>
      </c>
      <c r="B10" s="28" t="s">
        <v>181</v>
      </c>
      <c r="C10" s="37" t="s">
        <v>116</v>
      </c>
      <c r="D10" s="171">
        <v>1869.7</v>
      </c>
      <c r="E10" s="171"/>
    </row>
    <row r="11" spans="1:5" ht="31.5" x14ac:dyDescent="0.25">
      <c r="A11" s="28"/>
      <c r="B11" s="28"/>
      <c r="C11" s="38" t="s">
        <v>117</v>
      </c>
      <c r="D11" s="193">
        <f>D8</f>
        <v>1869.7</v>
      </c>
      <c r="E11" s="193"/>
    </row>
    <row r="12" spans="1:5" x14ac:dyDescent="0.25">
      <c r="A12" s="39"/>
    </row>
  </sheetData>
  <mergeCells count="10">
    <mergeCell ref="D8:E8"/>
    <mergeCell ref="D9:E9"/>
    <mergeCell ref="D10:E10"/>
    <mergeCell ref="D11:E11"/>
    <mergeCell ref="D4:E4"/>
    <mergeCell ref="D1:E1"/>
    <mergeCell ref="A3:E3"/>
    <mergeCell ref="D5:E5"/>
    <mergeCell ref="D6:E6"/>
    <mergeCell ref="D7:E7"/>
  </mergeCells>
  <pageMargins left="0.7" right="0.7" top="0.75" bottom="0.75" header="0.3" footer="0.3"/>
  <pageSetup paperSize="9" scale="9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44"/>
  <sheetViews>
    <sheetView zoomScaleNormal="100" workbookViewId="0">
      <selection activeCell="F240" sqref="F240"/>
    </sheetView>
  </sheetViews>
  <sheetFormatPr defaultRowHeight="15" x14ac:dyDescent="0.25"/>
  <cols>
    <col min="1" max="1" width="55.140625" style="74" customWidth="1"/>
    <col min="2" max="2" width="5.42578125" style="75" customWidth="1"/>
    <col min="3" max="3" width="5.28515625" style="75" customWidth="1"/>
    <col min="4" max="4" width="18.42578125" style="158" customWidth="1"/>
    <col min="5" max="5" width="7.140625" style="33" customWidth="1"/>
    <col min="6" max="6" width="17.5703125" style="75" customWidth="1"/>
    <col min="7" max="7" width="12" style="33" customWidth="1"/>
    <col min="8" max="16384" width="9.140625" style="33"/>
  </cols>
  <sheetData>
    <row r="1" spans="1:7" ht="62.25" customHeight="1" x14ac:dyDescent="0.25">
      <c r="F1" s="94" t="s">
        <v>382</v>
      </c>
    </row>
    <row r="3" spans="1:7" ht="46.5" customHeight="1" x14ac:dyDescent="0.25">
      <c r="A3" s="161" t="s">
        <v>294</v>
      </c>
      <c r="B3" s="161"/>
      <c r="C3" s="161"/>
      <c r="D3" s="161"/>
      <c r="E3" s="161"/>
      <c r="F3" s="161"/>
    </row>
    <row r="5" spans="1:7" ht="15.75" thickBot="1" x14ac:dyDescent="0.3">
      <c r="F5" s="95" t="s">
        <v>331</v>
      </c>
    </row>
    <row r="6" spans="1:7" ht="15.75" thickBot="1" x14ac:dyDescent="0.3">
      <c r="A6" s="76" t="s">
        <v>28</v>
      </c>
      <c r="B6" s="77" t="s">
        <v>29</v>
      </c>
      <c r="C6" s="78" t="s">
        <v>30</v>
      </c>
      <c r="D6" s="116" t="s">
        <v>31</v>
      </c>
      <c r="E6" s="78" t="s">
        <v>32</v>
      </c>
      <c r="F6" s="79" t="s">
        <v>33</v>
      </c>
    </row>
    <row r="7" spans="1:7" x14ac:dyDescent="0.25">
      <c r="A7" s="80" t="s">
        <v>34</v>
      </c>
      <c r="B7" s="81">
        <v>1</v>
      </c>
      <c r="C7" s="81">
        <v>0</v>
      </c>
      <c r="D7" s="156" t="s">
        <v>148</v>
      </c>
      <c r="E7" s="82" t="s">
        <v>148</v>
      </c>
      <c r="F7" s="130">
        <f>F8+F15+F29+F36+F43</f>
        <v>14695.5</v>
      </c>
      <c r="G7" s="83"/>
    </row>
    <row r="8" spans="1:7" ht="22.5" x14ac:dyDescent="0.25">
      <c r="A8" s="51" t="s">
        <v>35</v>
      </c>
      <c r="B8" s="59">
        <v>1</v>
      </c>
      <c r="C8" s="59">
        <v>2</v>
      </c>
      <c r="D8" s="153" t="s">
        <v>148</v>
      </c>
      <c r="E8" s="48" t="s">
        <v>148</v>
      </c>
      <c r="F8" s="131">
        <f t="shared" ref="F8:F13" si="0">F9</f>
        <v>1567.7</v>
      </c>
    </row>
    <row r="9" spans="1:7" ht="36.75" customHeight="1" x14ac:dyDescent="0.25">
      <c r="A9" s="57" t="s">
        <v>297</v>
      </c>
      <c r="B9" s="59">
        <v>1</v>
      </c>
      <c r="C9" s="59">
        <v>2</v>
      </c>
      <c r="D9" s="153">
        <v>1800000000</v>
      </c>
      <c r="E9" s="48" t="s">
        <v>148</v>
      </c>
      <c r="F9" s="131">
        <f t="shared" si="0"/>
        <v>1567.7</v>
      </c>
    </row>
    <row r="10" spans="1:7" ht="36.75" customHeight="1" x14ac:dyDescent="0.25">
      <c r="A10" s="57" t="s">
        <v>298</v>
      </c>
      <c r="B10" s="59">
        <v>1</v>
      </c>
      <c r="C10" s="59">
        <v>2</v>
      </c>
      <c r="D10" s="153">
        <v>1810000000</v>
      </c>
      <c r="E10" s="48" t="s">
        <v>148</v>
      </c>
      <c r="F10" s="131">
        <f t="shared" si="0"/>
        <v>1567.7</v>
      </c>
    </row>
    <row r="11" spans="1:7" ht="36.75" customHeight="1" x14ac:dyDescent="0.25">
      <c r="A11" s="57" t="s">
        <v>296</v>
      </c>
      <c r="B11" s="59">
        <v>1</v>
      </c>
      <c r="C11" s="59">
        <v>2</v>
      </c>
      <c r="D11" s="153">
        <v>1810100000</v>
      </c>
      <c r="E11" s="48"/>
      <c r="F11" s="131">
        <f t="shared" si="0"/>
        <v>1567.7</v>
      </c>
    </row>
    <row r="12" spans="1:7" x14ac:dyDescent="0.25">
      <c r="A12" s="57" t="s">
        <v>223</v>
      </c>
      <c r="B12" s="59">
        <v>1</v>
      </c>
      <c r="C12" s="59">
        <v>2</v>
      </c>
      <c r="D12" s="153">
        <v>1810102030</v>
      </c>
      <c r="E12" s="48" t="s">
        <v>148</v>
      </c>
      <c r="F12" s="131">
        <f t="shared" si="0"/>
        <v>1567.7</v>
      </c>
    </row>
    <row r="13" spans="1:7" ht="49.5" customHeight="1" x14ac:dyDescent="0.25">
      <c r="A13" s="50" t="s">
        <v>152</v>
      </c>
      <c r="B13" s="59">
        <v>1</v>
      </c>
      <c r="C13" s="59">
        <v>2</v>
      </c>
      <c r="D13" s="153">
        <v>1810102030</v>
      </c>
      <c r="E13" s="48" t="s">
        <v>153</v>
      </c>
      <c r="F13" s="131">
        <f t="shared" si="0"/>
        <v>1567.7</v>
      </c>
    </row>
    <row r="14" spans="1:7" ht="22.5" customHeight="1" x14ac:dyDescent="0.25">
      <c r="A14" s="50" t="s">
        <v>157</v>
      </c>
      <c r="B14" s="59">
        <v>1</v>
      </c>
      <c r="C14" s="59">
        <v>2</v>
      </c>
      <c r="D14" s="153">
        <v>1810102030</v>
      </c>
      <c r="E14" s="48" t="s">
        <v>158</v>
      </c>
      <c r="F14" s="131">
        <v>1567.7</v>
      </c>
    </row>
    <row r="15" spans="1:7" ht="38.25" customHeight="1" x14ac:dyDescent="0.25">
      <c r="A15" s="50" t="s">
        <v>36</v>
      </c>
      <c r="B15" s="59">
        <v>1</v>
      </c>
      <c r="C15" s="59">
        <v>4</v>
      </c>
      <c r="D15" s="153"/>
      <c r="E15" s="48"/>
      <c r="F15" s="131">
        <f>F16</f>
        <v>8720</v>
      </c>
    </row>
    <row r="16" spans="1:7" ht="33.75" x14ac:dyDescent="0.25">
      <c r="A16" s="57" t="s">
        <v>297</v>
      </c>
      <c r="B16" s="59">
        <v>1</v>
      </c>
      <c r="C16" s="59">
        <v>4</v>
      </c>
      <c r="D16" s="153">
        <v>1800000000</v>
      </c>
      <c r="E16" s="48" t="s">
        <v>148</v>
      </c>
      <c r="F16" s="131">
        <f>F17</f>
        <v>8720</v>
      </c>
    </row>
    <row r="17" spans="1:6" ht="22.5" x14ac:dyDescent="0.25">
      <c r="A17" s="57" t="s">
        <v>298</v>
      </c>
      <c r="B17" s="59">
        <v>1</v>
      </c>
      <c r="C17" s="59">
        <v>4</v>
      </c>
      <c r="D17" s="153">
        <v>1810000000</v>
      </c>
      <c r="E17" s="48" t="s">
        <v>148</v>
      </c>
      <c r="F17" s="131">
        <f>F18</f>
        <v>8720</v>
      </c>
    </row>
    <row r="18" spans="1:6" ht="33.75" x14ac:dyDescent="0.25">
      <c r="A18" s="57" t="s">
        <v>299</v>
      </c>
      <c r="B18" s="59">
        <v>1</v>
      </c>
      <c r="C18" s="59">
        <v>4</v>
      </c>
      <c r="D18" s="153">
        <v>1810100000</v>
      </c>
      <c r="E18" s="48"/>
      <c r="F18" s="131">
        <f>F19+F26</f>
        <v>8720</v>
      </c>
    </row>
    <row r="19" spans="1:6" x14ac:dyDescent="0.25">
      <c r="A19" s="57" t="s">
        <v>137</v>
      </c>
      <c r="B19" s="59">
        <v>1</v>
      </c>
      <c r="C19" s="59">
        <v>4</v>
      </c>
      <c r="D19" s="153">
        <v>1810102040</v>
      </c>
      <c r="E19" s="48" t="s">
        <v>148</v>
      </c>
      <c r="F19" s="131">
        <f>F20+F22+F24</f>
        <v>8712.6</v>
      </c>
    </row>
    <row r="20" spans="1:6" ht="45" x14ac:dyDescent="0.25">
      <c r="A20" s="50" t="s">
        <v>152</v>
      </c>
      <c r="B20" s="59">
        <v>1</v>
      </c>
      <c r="C20" s="59">
        <v>4</v>
      </c>
      <c r="D20" s="153">
        <v>1810102040</v>
      </c>
      <c r="E20" s="48" t="s">
        <v>153</v>
      </c>
      <c r="F20" s="131">
        <f>F21</f>
        <v>8468.5</v>
      </c>
    </row>
    <row r="21" spans="1:6" ht="22.5" x14ac:dyDescent="0.25">
      <c r="A21" s="50" t="s">
        <v>157</v>
      </c>
      <c r="B21" s="59">
        <v>1</v>
      </c>
      <c r="C21" s="59">
        <v>4</v>
      </c>
      <c r="D21" s="153">
        <v>1810102040</v>
      </c>
      <c r="E21" s="48" t="s">
        <v>158</v>
      </c>
      <c r="F21" s="131">
        <v>8468.5</v>
      </c>
    </row>
    <row r="22" spans="1:6" ht="22.5" x14ac:dyDescent="0.25">
      <c r="A22" s="50" t="s">
        <v>329</v>
      </c>
      <c r="B22" s="59">
        <v>1</v>
      </c>
      <c r="C22" s="59">
        <v>4</v>
      </c>
      <c r="D22" s="153">
        <v>1810102040</v>
      </c>
      <c r="E22" s="48" t="s">
        <v>149</v>
      </c>
      <c r="F22" s="131">
        <f>F23</f>
        <v>237.1</v>
      </c>
    </row>
    <row r="23" spans="1:6" ht="22.5" x14ac:dyDescent="0.25">
      <c r="A23" s="50" t="s">
        <v>150</v>
      </c>
      <c r="B23" s="59">
        <v>1</v>
      </c>
      <c r="C23" s="59">
        <v>4</v>
      </c>
      <c r="D23" s="153">
        <v>1810102040</v>
      </c>
      <c r="E23" s="48" t="s">
        <v>151</v>
      </c>
      <c r="F23" s="131">
        <v>237.1</v>
      </c>
    </row>
    <row r="24" spans="1:6" x14ac:dyDescent="0.25">
      <c r="A24" s="50" t="s">
        <v>159</v>
      </c>
      <c r="B24" s="59">
        <v>1</v>
      </c>
      <c r="C24" s="59">
        <v>4</v>
      </c>
      <c r="D24" s="153">
        <v>1810102040</v>
      </c>
      <c r="E24" s="48" t="s">
        <v>160</v>
      </c>
      <c r="F24" s="131">
        <f>F25</f>
        <v>7</v>
      </c>
    </row>
    <row r="25" spans="1:6" x14ac:dyDescent="0.25">
      <c r="A25" s="50" t="s">
        <v>161</v>
      </c>
      <c r="B25" s="59">
        <v>1</v>
      </c>
      <c r="C25" s="59">
        <v>4</v>
      </c>
      <c r="D25" s="153">
        <v>1810102040</v>
      </c>
      <c r="E25" s="48" t="s">
        <v>162</v>
      </c>
      <c r="F25" s="131">
        <v>7</v>
      </c>
    </row>
    <row r="26" spans="1:6" ht="45" x14ac:dyDescent="0.25">
      <c r="A26" s="50" t="s">
        <v>260</v>
      </c>
      <c r="B26" s="59">
        <v>1</v>
      </c>
      <c r="C26" s="59">
        <v>4</v>
      </c>
      <c r="D26" s="153">
        <v>1810189020</v>
      </c>
      <c r="E26" s="48"/>
      <c r="F26" s="131">
        <f>F27</f>
        <v>7.4</v>
      </c>
    </row>
    <row r="27" spans="1:6" x14ac:dyDescent="0.25">
      <c r="A27" s="50" t="s">
        <v>169</v>
      </c>
      <c r="B27" s="59">
        <v>1</v>
      </c>
      <c r="C27" s="59">
        <v>4</v>
      </c>
      <c r="D27" s="153">
        <v>1810189020</v>
      </c>
      <c r="E27" s="48">
        <v>500</v>
      </c>
      <c r="F27" s="131">
        <f>F28</f>
        <v>7.4</v>
      </c>
    </row>
    <row r="28" spans="1:6" x14ac:dyDescent="0.25">
      <c r="A28" s="50" t="s">
        <v>146</v>
      </c>
      <c r="B28" s="59">
        <v>1</v>
      </c>
      <c r="C28" s="59">
        <v>4</v>
      </c>
      <c r="D28" s="153">
        <v>1810189020</v>
      </c>
      <c r="E28" s="48">
        <v>540</v>
      </c>
      <c r="F28" s="131">
        <v>7.4</v>
      </c>
    </row>
    <row r="29" spans="1:6" ht="28.5" customHeight="1" x14ac:dyDescent="0.25">
      <c r="A29" s="50" t="s">
        <v>261</v>
      </c>
      <c r="B29" s="59">
        <v>1</v>
      </c>
      <c r="C29" s="59">
        <v>6</v>
      </c>
      <c r="D29" s="153"/>
      <c r="E29" s="48"/>
      <c r="F29" s="131">
        <f t="shared" ref="F29:F34" si="1">F30</f>
        <v>8.1</v>
      </c>
    </row>
    <row r="30" spans="1:6" ht="33.75" x14ac:dyDescent="0.25">
      <c r="A30" s="57" t="s">
        <v>297</v>
      </c>
      <c r="B30" s="59">
        <v>1</v>
      </c>
      <c r="C30" s="59">
        <v>6</v>
      </c>
      <c r="D30" s="153" t="s">
        <v>379</v>
      </c>
      <c r="E30" s="48"/>
      <c r="F30" s="131">
        <f t="shared" si="1"/>
        <v>8.1</v>
      </c>
    </row>
    <row r="31" spans="1:6" ht="22.5" x14ac:dyDescent="0.25">
      <c r="A31" s="57" t="s">
        <v>298</v>
      </c>
      <c r="B31" s="59">
        <v>1</v>
      </c>
      <c r="C31" s="59">
        <v>6</v>
      </c>
      <c r="D31" s="153" t="s">
        <v>379</v>
      </c>
      <c r="E31" s="48"/>
      <c r="F31" s="131">
        <f t="shared" si="1"/>
        <v>8.1</v>
      </c>
    </row>
    <row r="32" spans="1:6" ht="33.75" x14ac:dyDescent="0.25">
      <c r="A32" s="57" t="s">
        <v>299</v>
      </c>
      <c r="B32" s="59">
        <v>1</v>
      </c>
      <c r="C32" s="59">
        <v>6</v>
      </c>
      <c r="D32" s="153" t="s">
        <v>377</v>
      </c>
      <c r="E32" s="48"/>
      <c r="F32" s="131">
        <f t="shared" si="1"/>
        <v>8.1</v>
      </c>
    </row>
    <row r="33" spans="1:6" ht="45" x14ac:dyDescent="0.25">
      <c r="A33" s="50" t="s">
        <v>260</v>
      </c>
      <c r="B33" s="59">
        <v>1</v>
      </c>
      <c r="C33" s="59">
        <v>6</v>
      </c>
      <c r="D33" s="153" t="s">
        <v>380</v>
      </c>
      <c r="E33" s="48"/>
      <c r="F33" s="131">
        <f t="shared" si="1"/>
        <v>8.1</v>
      </c>
    </row>
    <row r="34" spans="1:6" x14ac:dyDescent="0.25">
      <c r="A34" s="50" t="s">
        <v>169</v>
      </c>
      <c r="B34" s="59">
        <v>1</v>
      </c>
      <c r="C34" s="59">
        <v>6</v>
      </c>
      <c r="D34" s="153" t="s">
        <v>380</v>
      </c>
      <c r="E34" s="48">
        <v>500</v>
      </c>
      <c r="F34" s="131">
        <f t="shared" si="1"/>
        <v>8.1</v>
      </c>
    </row>
    <row r="35" spans="1:6" x14ac:dyDescent="0.25">
      <c r="A35" s="50" t="s">
        <v>146</v>
      </c>
      <c r="B35" s="59">
        <v>1</v>
      </c>
      <c r="C35" s="59">
        <v>6</v>
      </c>
      <c r="D35" s="153" t="s">
        <v>380</v>
      </c>
      <c r="E35" s="48">
        <v>540</v>
      </c>
      <c r="F35" s="131">
        <v>8.1</v>
      </c>
    </row>
    <row r="36" spans="1:6" x14ac:dyDescent="0.25">
      <c r="A36" s="51" t="s">
        <v>37</v>
      </c>
      <c r="B36" s="59">
        <v>1</v>
      </c>
      <c r="C36" s="59">
        <v>11</v>
      </c>
      <c r="D36" s="153"/>
      <c r="E36" s="48" t="s">
        <v>148</v>
      </c>
      <c r="F36" s="131">
        <f t="shared" ref="F36:F41" si="2">F37</f>
        <v>50</v>
      </c>
    </row>
    <row r="37" spans="1:6" ht="33.75" x14ac:dyDescent="0.25">
      <c r="A37" s="57" t="s">
        <v>211</v>
      </c>
      <c r="B37" s="59">
        <v>1</v>
      </c>
      <c r="C37" s="59">
        <v>11</v>
      </c>
      <c r="D37" s="153">
        <v>1100000000</v>
      </c>
      <c r="E37" s="48" t="s">
        <v>148</v>
      </c>
      <c r="F37" s="131">
        <f t="shared" si="2"/>
        <v>50</v>
      </c>
    </row>
    <row r="38" spans="1:6" ht="38.25" customHeight="1" x14ac:dyDescent="0.25">
      <c r="A38" s="57" t="s">
        <v>167</v>
      </c>
      <c r="B38" s="59">
        <v>1</v>
      </c>
      <c r="C38" s="59">
        <v>11</v>
      </c>
      <c r="D38" s="153">
        <v>1110000000</v>
      </c>
      <c r="E38" s="48" t="s">
        <v>148</v>
      </c>
      <c r="F38" s="131">
        <f t="shared" si="2"/>
        <v>50</v>
      </c>
    </row>
    <row r="39" spans="1:6" ht="33.75" customHeight="1" x14ac:dyDescent="0.25">
      <c r="A39" s="57" t="s">
        <v>262</v>
      </c>
      <c r="B39" s="59">
        <v>1</v>
      </c>
      <c r="C39" s="59">
        <v>11</v>
      </c>
      <c r="D39" s="153">
        <v>1110100000</v>
      </c>
      <c r="E39" s="48" t="s">
        <v>148</v>
      </c>
      <c r="F39" s="131">
        <f t="shared" si="2"/>
        <v>50</v>
      </c>
    </row>
    <row r="40" spans="1:6" ht="33.75" customHeight="1" x14ac:dyDescent="0.25">
      <c r="A40" s="57" t="s">
        <v>140</v>
      </c>
      <c r="B40" s="59">
        <v>1</v>
      </c>
      <c r="C40" s="59">
        <v>11</v>
      </c>
      <c r="D40" s="153">
        <v>1110122020</v>
      </c>
      <c r="E40" s="48"/>
      <c r="F40" s="131">
        <f t="shared" si="2"/>
        <v>50</v>
      </c>
    </row>
    <row r="41" spans="1:6" x14ac:dyDescent="0.25">
      <c r="A41" s="50" t="s">
        <v>159</v>
      </c>
      <c r="B41" s="59">
        <v>1</v>
      </c>
      <c r="C41" s="59">
        <v>11</v>
      </c>
      <c r="D41" s="153">
        <v>1110122020</v>
      </c>
      <c r="E41" s="48" t="s">
        <v>160</v>
      </c>
      <c r="F41" s="131">
        <f t="shared" si="2"/>
        <v>50</v>
      </c>
    </row>
    <row r="42" spans="1:6" x14ac:dyDescent="0.25">
      <c r="A42" s="50" t="s">
        <v>141</v>
      </c>
      <c r="B42" s="59">
        <v>1</v>
      </c>
      <c r="C42" s="59">
        <v>11</v>
      </c>
      <c r="D42" s="153">
        <v>1110122020</v>
      </c>
      <c r="E42" s="48" t="s">
        <v>134</v>
      </c>
      <c r="F42" s="131">
        <v>50</v>
      </c>
    </row>
    <row r="43" spans="1:6" x14ac:dyDescent="0.25">
      <c r="A43" s="51" t="s">
        <v>38</v>
      </c>
      <c r="B43" s="59">
        <v>1</v>
      </c>
      <c r="C43" s="59">
        <v>13</v>
      </c>
      <c r="D43" s="153" t="s">
        <v>148</v>
      </c>
      <c r="E43" s="48" t="s">
        <v>148</v>
      </c>
      <c r="F43" s="131">
        <f>F44+F49+F60+F66+F85</f>
        <v>4349.7</v>
      </c>
    </row>
    <row r="44" spans="1:6" ht="22.5" x14ac:dyDescent="0.25">
      <c r="A44" s="57" t="s">
        <v>212</v>
      </c>
      <c r="B44" s="59">
        <v>1</v>
      </c>
      <c r="C44" s="59">
        <v>13</v>
      </c>
      <c r="D44" s="153">
        <v>2500000000</v>
      </c>
      <c r="E44" s="48" t="s">
        <v>148</v>
      </c>
      <c r="F44" s="131">
        <f>F45</f>
        <v>3.2</v>
      </c>
    </row>
    <row r="45" spans="1:6" ht="35.25" customHeight="1" x14ac:dyDescent="0.25">
      <c r="A45" s="57" t="s">
        <v>263</v>
      </c>
      <c r="B45" s="59">
        <v>1</v>
      </c>
      <c r="C45" s="59">
        <v>13</v>
      </c>
      <c r="D45" s="153">
        <v>2500100000</v>
      </c>
      <c r="E45" s="48" t="s">
        <v>148</v>
      </c>
      <c r="F45" s="131">
        <f>F46</f>
        <v>3.2</v>
      </c>
    </row>
    <row r="46" spans="1:6" ht="35.25" customHeight="1" x14ac:dyDescent="0.25">
      <c r="A46" s="57" t="s">
        <v>230</v>
      </c>
      <c r="B46" s="59">
        <v>1</v>
      </c>
      <c r="C46" s="59">
        <v>13</v>
      </c>
      <c r="D46" s="153">
        <v>2500199990</v>
      </c>
      <c r="E46" s="48"/>
      <c r="F46" s="131">
        <f>F47</f>
        <v>3.2</v>
      </c>
    </row>
    <row r="47" spans="1:6" ht="22.5" x14ac:dyDescent="0.25">
      <c r="A47" s="50" t="s">
        <v>329</v>
      </c>
      <c r="B47" s="59">
        <v>1</v>
      </c>
      <c r="C47" s="59">
        <v>13</v>
      </c>
      <c r="D47" s="153">
        <v>2500199990</v>
      </c>
      <c r="E47" s="48" t="s">
        <v>149</v>
      </c>
      <c r="F47" s="131">
        <f>F48</f>
        <v>3.2</v>
      </c>
    </row>
    <row r="48" spans="1:6" ht="22.5" x14ac:dyDescent="0.25">
      <c r="A48" s="50" t="s">
        <v>150</v>
      </c>
      <c r="B48" s="59">
        <v>1</v>
      </c>
      <c r="C48" s="59">
        <v>13</v>
      </c>
      <c r="D48" s="153">
        <v>2500199990</v>
      </c>
      <c r="E48" s="48" t="s">
        <v>151</v>
      </c>
      <c r="F48" s="131">
        <v>3.2</v>
      </c>
    </row>
    <row r="49" spans="1:7" ht="33.75" x14ac:dyDescent="0.25">
      <c r="A49" s="57" t="s">
        <v>213</v>
      </c>
      <c r="B49" s="59">
        <v>1</v>
      </c>
      <c r="C49" s="59">
        <v>13</v>
      </c>
      <c r="D49" s="153">
        <v>1000000000</v>
      </c>
      <c r="E49" s="48" t="s">
        <v>148</v>
      </c>
      <c r="F49" s="131">
        <f>F50+F55</f>
        <v>9</v>
      </c>
    </row>
    <row r="50" spans="1:7" ht="33" customHeight="1" x14ac:dyDescent="0.25">
      <c r="A50" s="57" t="s">
        <v>224</v>
      </c>
      <c r="B50" s="59">
        <v>1</v>
      </c>
      <c r="C50" s="59">
        <v>13</v>
      </c>
      <c r="D50" s="153">
        <v>1020000000</v>
      </c>
      <c r="E50" s="48" t="s">
        <v>148</v>
      </c>
      <c r="F50" s="131">
        <f>F51</f>
        <v>4</v>
      </c>
    </row>
    <row r="51" spans="1:7" ht="21.75" customHeight="1" x14ac:dyDescent="0.25">
      <c r="A51" s="57" t="s">
        <v>225</v>
      </c>
      <c r="B51" s="59">
        <v>1</v>
      </c>
      <c r="C51" s="59">
        <v>13</v>
      </c>
      <c r="D51" s="153">
        <v>1020100000</v>
      </c>
      <c r="E51" s="48" t="s">
        <v>148</v>
      </c>
      <c r="F51" s="131">
        <f>F52</f>
        <v>4</v>
      </c>
    </row>
    <row r="52" spans="1:7" ht="21.75" customHeight="1" x14ac:dyDescent="0.25">
      <c r="A52" s="57" t="s">
        <v>226</v>
      </c>
      <c r="B52" s="59">
        <v>1</v>
      </c>
      <c r="C52" s="59">
        <v>13</v>
      </c>
      <c r="D52" s="153">
        <v>1020120040</v>
      </c>
      <c r="E52" s="48"/>
      <c r="F52" s="132">
        <f>F53</f>
        <v>4</v>
      </c>
      <c r="G52" s="84"/>
    </row>
    <row r="53" spans="1:7" ht="22.5" x14ac:dyDescent="0.25">
      <c r="A53" s="50" t="s">
        <v>329</v>
      </c>
      <c r="B53" s="86">
        <v>1</v>
      </c>
      <c r="C53" s="86">
        <v>13</v>
      </c>
      <c r="D53" s="65">
        <v>1020120040</v>
      </c>
      <c r="E53" s="48" t="s">
        <v>149</v>
      </c>
      <c r="F53" s="133">
        <f>F54</f>
        <v>4</v>
      </c>
      <c r="G53" s="84"/>
    </row>
    <row r="54" spans="1:7" ht="22.5" x14ac:dyDescent="0.25">
      <c r="A54" s="85" t="s">
        <v>150</v>
      </c>
      <c r="B54" s="86">
        <v>1</v>
      </c>
      <c r="C54" s="86">
        <v>13</v>
      </c>
      <c r="D54" s="65">
        <v>1020120040</v>
      </c>
      <c r="E54" s="48" t="s">
        <v>151</v>
      </c>
      <c r="F54" s="133">
        <v>4</v>
      </c>
      <c r="G54" s="84"/>
    </row>
    <row r="55" spans="1:7" x14ac:dyDescent="0.25">
      <c r="A55" s="54" t="s">
        <v>240</v>
      </c>
      <c r="B55" s="86">
        <v>1</v>
      </c>
      <c r="C55" s="86">
        <v>13</v>
      </c>
      <c r="D55" s="154">
        <v>1030000000</v>
      </c>
      <c r="E55" s="54"/>
      <c r="F55" s="134">
        <f>F56</f>
        <v>5</v>
      </c>
      <c r="G55" s="53"/>
    </row>
    <row r="56" spans="1:7" ht="42" customHeight="1" x14ac:dyDescent="0.25">
      <c r="A56" s="54" t="s">
        <v>241</v>
      </c>
      <c r="B56" s="86">
        <v>1</v>
      </c>
      <c r="C56" s="86">
        <v>13</v>
      </c>
      <c r="D56" s="154">
        <v>1030100000</v>
      </c>
      <c r="E56" s="54"/>
      <c r="F56" s="134">
        <f>F57</f>
        <v>5</v>
      </c>
      <c r="G56" s="53"/>
    </row>
    <row r="57" spans="1:7" ht="25.5" customHeight="1" x14ac:dyDescent="0.25">
      <c r="A57" s="54" t="s">
        <v>230</v>
      </c>
      <c r="B57" s="86">
        <v>1</v>
      </c>
      <c r="C57" s="86">
        <v>13</v>
      </c>
      <c r="D57" s="154">
        <v>1030199990</v>
      </c>
      <c r="E57" s="54"/>
      <c r="F57" s="134">
        <f>F58</f>
        <v>5</v>
      </c>
      <c r="G57" s="53"/>
    </row>
    <row r="58" spans="1:7" ht="26.25" customHeight="1" x14ac:dyDescent="0.25">
      <c r="A58" s="50" t="s">
        <v>329</v>
      </c>
      <c r="B58" s="86">
        <v>1</v>
      </c>
      <c r="C58" s="86">
        <v>13</v>
      </c>
      <c r="D58" s="154">
        <v>1030199990</v>
      </c>
      <c r="E58" s="48" t="s">
        <v>149</v>
      </c>
      <c r="F58" s="134">
        <f>F59</f>
        <v>5</v>
      </c>
      <c r="G58" s="53"/>
    </row>
    <row r="59" spans="1:7" ht="22.5" x14ac:dyDescent="0.25">
      <c r="A59" s="50" t="s">
        <v>150</v>
      </c>
      <c r="B59" s="59">
        <v>1</v>
      </c>
      <c r="C59" s="59">
        <v>13</v>
      </c>
      <c r="D59" s="154">
        <v>1030199990</v>
      </c>
      <c r="E59" s="48" t="s">
        <v>151</v>
      </c>
      <c r="F59" s="134">
        <v>5</v>
      </c>
      <c r="G59" s="53"/>
    </row>
    <row r="60" spans="1:7" ht="22.5" x14ac:dyDescent="0.25">
      <c r="A60" s="88" t="s">
        <v>214</v>
      </c>
      <c r="B60" s="86">
        <v>1</v>
      </c>
      <c r="C60" s="86">
        <v>13</v>
      </c>
      <c r="D60" s="65">
        <v>1200000000</v>
      </c>
      <c r="E60" s="48" t="s">
        <v>148</v>
      </c>
      <c r="F60" s="133">
        <f>F61</f>
        <v>15</v>
      </c>
      <c r="G60" s="84"/>
    </row>
    <row r="61" spans="1:7" ht="27.75" customHeight="1" x14ac:dyDescent="0.25">
      <c r="A61" s="88" t="s">
        <v>300</v>
      </c>
      <c r="B61" s="86">
        <v>1</v>
      </c>
      <c r="C61" s="86">
        <v>13</v>
      </c>
      <c r="D61" s="65">
        <v>1220000000</v>
      </c>
      <c r="E61" s="48" t="s">
        <v>148</v>
      </c>
      <c r="F61" s="133">
        <f>F62</f>
        <v>15</v>
      </c>
    </row>
    <row r="62" spans="1:7" ht="27.75" customHeight="1" x14ac:dyDescent="0.25">
      <c r="A62" s="57" t="s">
        <v>229</v>
      </c>
      <c r="B62" s="59">
        <v>1</v>
      </c>
      <c r="C62" s="59">
        <v>13</v>
      </c>
      <c r="D62" s="153">
        <v>1220200000</v>
      </c>
      <c r="E62" s="48"/>
      <c r="F62" s="131">
        <f>F63</f>
        <v>15</v>
      </c>
    </row>
    <row r="63" spans="1:7" ht="27.75" customHeight="1" x14ac:dyDescent="0.25">
      <c r="A63" s="57" t="s">
        <v>230</v>
      </c>
      <c r="B63" s="59">
        <v>1</v>
      </c>
      <c r="C63" s="59">
        <v>13</v>
      </c>
      <c r="D63" s="153">
        <v>1220299990</v>
      </c>
      <c r="E63" s="48"/>
      <c r="F63" s="131">
        <f>F64</f>
        <v>15</v>
      </c>
    </row>
    <row r="64" spans="1:7" ht="22.5" x14ac:dyDescent="0.25">
      <c r="A64" s="50" t="s">
        <v>329</v>
      </c>
      <c r="B64" s="59">
        <v>1</v>
      </c>
      <c r="C64" s="59">
        <v>13</v>
      </c>
      <c r="D64" s="153">
        <v>1220299990</v>
      </c>
      <c r="E64" s="48" t="s">
        <v>149</v>
      </c>
      <c r="F64" s="131">
        <f>F65</f>
        <v>15</v>
      </c>
    </row>
    <row r="65" spans="1:6" ht="22.5" x14ac:dyDescent="0.25">
      <c r="A65" s="50" t="s">
        <v>150</v>
      </c>
      <c r="B65" s="59">
        <v>1</v>
      </c>
      <c r="C65" s="59">
        <v>13</v>
      </c>
      <c r="D65" s="153">
        <v>1220299990</v>
      </c>
      <c r="E65" s="48" t="s">
        <v>151</v>
      </c>
      <c r="F65" s="131">
        <v>15</v>
      </c>
    </row>
    <row r="66" spans="1:6" ht="22.5" x14ac:dyDescent="0.25">
      <c r="A66" s="57" t="s">
        <v>215</v>
      </c>
      <c r="B66" s="59">
        <v>1</v>
      </c>
      <c r="C66" s="59">
        <v>13</v>
      </c>
      <c r="D66" s="153">
        <v>1700000000</v>
      </c>
      <c r="E66" s="48" t="s">
        <v>148</v>
      </c>
      <c r="F66" s="131">
        <f>F67+F73+F77+F81</f>
        <v>1018.1999999999999</v>
      </c>
    </row>
    <row r="67" spans="1:6" ht="38.25" customHeight="1" x14ac:dyDescent="0.25">
      <c r="A67" s="57" t="s">
        <v>301</v>
      </c>
      <c r="B67" s="59">
        <v>1</v>
      </c>
      <c r="C67" s="59">
        <v>13</v>
      </c>
      <c r="D67" s="153">
        <v>1700100000</v>
      </c>
      <c r="E67" s="48" t="s">
        <v>148</v>
      </c>
      <c r="F67" s="131">
        <f>F68</f>
        <v>667.9</v>
      </c>
    </row>
    <row r="68" spans="1:6" ht="35.25" customHeight="1" x14ac:dyDescent="0.25">
      <c r="A68" s="57" t="s">
        <v>230</v>
      </c>
      <c r="B68" s="59">
        <v>1</v>
      </c>
      <c r="C68" s="59">
        <v>13</v>
      </c>
      <c r="D68" s="153">
        <v>1700199990</v>
      </c>
      <c r="E68" s="48"/>
      <c r="F68" s="131">
        <f>F69+F71</f>
        <v>667.9</v>
      </c>
    </row>
    <row r="69" spans="1:6" ht="22.5" x14ac:dyDescent="0.25">
      <c r="A69" s="50" t="s">
        <v>329</v>
      </c>
      <c r="B69" s="59">
        <v>1</v>
      </c>
      <c r="C69" s="59">
        <v>13</v>
      </c>
      <c r="D69" s="153">
        <v>1700199990</v>
      </c>
      <c r="E69" s="48" t="s">
        <v>149</v>
      </c>
      <c r="F69" s="131">
        <f>F70</f>
        <v>657.1</v>
      </c>
    </row>
    <row r="70" spans="1:6" ht="22.5" x14ac:dyDescent="0.25">
      <c r="A70" s="50" t="s">
        <v>150</v>
      </c>
      <c r="B70" s="59">
        <v>1</v>
      </c>
      <c r="C70" s="59">
        <v>13</v>
      </c>
      <c r="D70" s="153">
        <v>1700199990</v>
      </c>
      <c r="E70" s="48" t="s">
        <v>151</v>
      </c>
      <c r="F70" s="131">
        <v>657.1</v>
      </c>
    </row>
    <row r="71" spans="1:6" x14ac:dyDescent="0.25">
      <c r="A71" s="50" t="s">
        <v>159</v>
      </c>
      <c r="B71" s="59">
        <v>1</v>
      </c>
      <c r="C71" s="59">
        <v>13</v>
      </c>
      <c r="D71" s="153">
        <v>1700199990</v>
      </c>
      <c r="E71" s="48" t="s">
        <v>160</v>
      </c>
      <c r="F71" s="131">
        <f>F72</f>
        <v>10.8</v>
      </c>
    </row>
    <row r="72" spans="1:6" x14ac:dyDescent="0.25">
      <c r="A72" s="50" t="s">
        <v>161</v>
      </c>
      <c r="B72" s="59">
        <v>1</v>
      </c>
      <c r="C72" s="59">
        <v>13</v>
      </c>
      <c r="D72" s="153">
        <v>1700199990</v>
      </c>
      <c r="E72" s="48" t="s">
        <v>162</v>
      </c>
      <c r="F72" s="131">
        <v>10.8</v>
      </c>
    </row>
    <row r="73" spans="1:6" ht="28.5" customHeight="1" x14ac:dyDescent="0.25">
      <c r="A73" s="50" t="s">
        <v>264</v>
      </c>
      <c r="B73" s="59">
        <v>1</v>
      </c>
      <c r="C73" s="59">
        <v>13</v>
      </c>
      <c r="D73" s="153">
        <v>1700200000</v>
      </c>
      <c r="E73" s="48"/>
      <c r="F73" s="131">
        <f>F74</f>
        <v>300</v>
      </c>
    </row>
    <row r="74" spans="1:6" ht="22.5" x14ac:dyDescent="0.25">
      <c r="A74" s="50" t="s">
        <v>230</v>
      </c>
      <c r="B74" s="59">
        <v>1</v>
      </c>
      <c r="C74" s="59">
        <v>13</v>
      </c>
      <c r="D74" s="153">
        <v>1700299990</v>
      </c>
      <c r="E74" s="48"/>
      <c r="F74" s="131">
        <f>F75</f>
        <v>300</v>
      </c>
    </row>
    <row r="75" spans="1:6" ht="22.5" x14ac:dyDescent="0.25">
      <c r="A75" s="50" t="s">
        <v>329</v>
      </c>
      <c r="B75" s="59">
        <v>1</v>
      </c>
      <c r="C75" s="59">
        <v>13</v>
      </c>
      <c r="D75" s="153">
        <v>1700299990</v>
      </c>
      <c r="E75" s="48">
        <v>200</v>
      </c>
      <c r="F75" s="131">
        <f>F76</f>
        <v>300</v>
      </c>
    </row>
    <row r="76" spans="1:6" ht="22.5" x14ac:dyDescent="0.25">
      <c r="A76" s="50" t="s">
        <v>150</v>
      </c>
      <c r="B76" s="59">
        <v>1</v>
      </c>
      <c r="C76" s="59">
        <v>13</v>
      </c>
      <c r="D76" s="153">
        <v>1700299990</v>
      </c>
      <c r="E76" s="48">
        <v>240</v>
      </c>
      <c r="F76" s="131">
        <v>300</v>
      </c>
    </row>
    <row r="77" spans="1:6" ht="67.5" x14ac:dyDescent="0.25">
      <c r="A77" s="50" t="s">
        <v>265</v>
      </c>
      <c r="B77" s="59">
        <v>1</v>
      </c>
      <c r="C77" s="59">
        <v>13</v>
      </c>
      <c r="D77" s="153">
        <v>1700300000</v>
      </c>
      <c r="E77" s="48"/>
      <c r="F77" s="131">
        <f>F78</f>
        <v>5.3</v>
      </c>
    </row>
    <row r="78" spans="1:6" ht="45" x14ac:dyDescent="0.25">
      <c r="A78" s="50" t="s">
        <v>260</v>
      </c>
      <c r="B78" s="59">
        <v>1</v>
      </c>
      <c r="C78" s="59">
        <v>13</v>
      </c>
      <c r="D78" s="153">
        <v>1700389020</v>
      </c>
      <c r="E78" s="48"/>
      <c r="F78" s="131">
        <f>F79</f>
        <v>5.3</v>
      </c>
    </row>
    <row r="79" spans="1:6" x14ac:dyDescent="0.25">
      <c r="A79" s="50" t="s">
        <v>169</v>
      </c>
      <c r="B79" s="59">
        <v>1</v>
      </c>
      <c r="C79" s="59">
        <v>13</v>
      </c>
      <c r="D79" s="153">
        <v>1700389020</v>
      </c>
      <c r="E79" s="48">
        <v>500</v>
      </c>
      <c r="F79" s="131">
        <f>F80</f>
        <v>5.3</v>
      </c>
    </row>
    <row r="80" spans="1:6" x14ac:dyDescent="0.25">
      <c r="A80" s="50" t="s">
        <v>146</v>
      </c>
      <c r="B80" s="59">
        <v>1</v>
      </c>
      <c r="C80" s="59">
        <v>13</v>
      </c>
      <c r="D80" s="153">
        <v>1700389020</v>
      </c>
      <c r="E80" s="48">
        <v>540</v>
      </c>
      <c r="F80" s="131">
        <v>5.3</v>
      </c>
    </row>
    <row r="81" spans="1:6" ht="27.75" customHeight="1" x14ac:dyDescent="0.25">
      <c r="A81" s="50" t="s">
        <v>273</v>
      </c>
      <c r="B81" s="59">
        <v>1</v>
      </c>
      <c r="C81" s="59">
        <v>13</v>
      </c>
      <c r="D81" s="153">
        <v>1700400000</v>
      </c>
      <c r="E81" s="48"/>
      <c r="F81" s="131">
        <f>F82</f>
        <v>45</v>
      </c>
    </row>
    <row r="82" spans="1:6" ht="26.25" customHeight="1" x14ac:dyDescent="0.25">
      <c r="A82" s="50" t="s">
        <v>230</v>
      </c>
      <c r="B82" s="59">
        <v>1</v>
      </c>
      <c r="C82" s="59">
        <v>13</v>
      </c>
      <c r="D82" s="153">
        <v>1700499990</v>
      </c>
      <c r="E82" s="48"/>
      <c r="F82" s="131">
        <f>F83</f>
        <v>45</v>
      </c>
    </row>
    <row r="83" spans="1:6" ht="22.5" x14ac:dyDescent="0.25">
      <c r="A83" s="50" t="s">
        <v>329</v>
      </c>
      <c r="B83" s="59">
        <v>1</v>
      </c>
      <c r="C83" s="59">
        <v>13</v>
      </c>
      <c r="D83" s="153">
        <v>1700499990</v>
      </c>
      <c r="E83" s="48">
        <v>200</v>
      </c>
      <c r="F83" s="131">
        <f>F84</f>
        <v>45</v>
      </c>
    </row>
    <row r="84" spans="1:6" ht="22.5" x14ac:dyDescent="0.25">
      <c r="A84" s="50" t="s">
        <v>150</v>
      </c>
      <c r="B84" s="59">
        <v>1</v>
      </c>
      <c r="C84" s="59">
        <v>13</v>
      </c>
      <c r="D84" s="153">
        <v>1700499990</v>
      </c>
      <c r="E84" s="48">
        <v>240</v>
      </c>
      <c r="F84" s="131">
        <v>45</v>
      </c>
    </row>
    <row r="85" spans="1:6" ht="33.75" x14ac:dyDescent="0.25">
      <c r="A85" s="57" t="s">
        <v>297</v>
      </c>
      <c r="B85" s="59">
        <v>1</v>
      </c>
      <c r="C85" s="59">
        <v>13</v>
      </c>
      <c r="D85" s="153">
        <v>1800000000</v>
      </c>
      <c r="E85" s="48" t="s">
        <v>148</v>
      </c>
      <c r="F85" s="131">
        <f>F86</f>
        <v>3304.2999999999997</v>
      </c>
    </row>
    <row r="86" spans="1:6" ht="22.5" x14ac:dyDescent="0.25">
      <c r="A86" s="57" t="s">
        <v>295</v>
      </c>
      <c r="B86" s="59">
        <v>1</v>
      </c>
      <c r="C86" s="59">
        <v>13</v>
      </c>
      <c r="D86" s="153">
        <v>1810000000</v>
      </c>
      <c r="E86" s="48" t="s">
        <v>148</v>
      </c>
      <c r="F86" s="131">
        <f>F87+F100</f>
        <v>3304.2999999999997</v>
      </c>
    </row>
    <row r="87" spans="1:6" ht="33.75" x14ac:dyDescent="0.25">
      <c r="A87" s="57" t="s">
        <v>296</v>
      </c>
      <c r="B87" s="59">
        <v>1</v>
      </c>
      <c r="C87" s="59">
        <v>13</v>
      </c>
      <c r="D87" s="153">
        <v>1810100000</v>
      </c>
      <c r="E87" s="48"/>
      <c r="F87" s="131">
        <f>F88+F95</f>
        <v>3195.7999999999997</v>
      </c>
    </row>
    <row r="88" spans="1:6" ht="27.75" customHeight="1" x14ac:dyDescent="0.25">
      <c r="A88" s="57" t="s">
        <v>227</v>
      </c>
      <c r="B88" s="59">
        <v>1</v>
      </c>
      <c r="C88" s="59">
        <v>13</v>
      </c>
      <c r="D88" s="153">
        <v>1810100590</v>
      </c>
      <c r="E88" s="48" t="s">
        <v>148</v>
      </c>
      <c r="F88" s="131">
        <f>F89+F91+F93</f>
        <v>2793.6</v>
      </c>
    </row>
    <row r="89" spans="1:6" ht="45" x14ac:dyDescent="0.25">
      <c r="A89" s="50" t="s">
        <v>152</v>
      </c>
      <c r="B89" s="59">
        <v>1</v>
      </c>
      <c r="C89" s="59">
        <v>13</v>
      </c>
      <c r="D89" s="153">
        <v>1810100590</v>
      </c>
      <c r="E89" s="48" t="s">
        <v>153</v>
      </c>
      <c r="F89" s="131">
        <f>F90</f>
        <v>2632.5</v>
      </c>
    </row>
    <row r="90" spans="1:6" x14ac:dyDescent="0.25">
      <c r="A90" s="50" t="s">
        <v>154</v>
      </c>
      <c r="B90" s="59">
        <v>1</v>
      </c>
      <c r="C90" s="59">
        <v>13</v>
      </c>
      <c r="D90" s="153">
        <v>1810100590</v>
      </c>
      <c r="E90" s="48" t="s">
        <v>155</v>
      </c>
      <c r="F90" s="131">
        <v>2632.5</v>
      </c>
    </row>
    <row r="91" spans="1:6" ht="22.5" x14ac:dyDescent="0.25">
      <c r="A91" s="50" t="s">
        <v>329</v>
      </c>
      <c r="B91" s="59">
        <v>1</v>
      </c>
      <c r="C91" s="59">
        <v>13</v>
      </c>
      <c r="D91" s="153">
        <v>1810100590</v>
      </c>
      <c r="E91" s="48" t="s">
        <v>149</v>
      </c>
      <c r="F91" s="131">
        <f>F92</f>
        <v>155.19999999999999</v>
      </c>
    </row>
    <row r="92" spans="1:6" ht="22.5" x14ac:dyDescent="0.25">
      <c r="A92" s="50" t="s">
        <v>150</v>
      </c>
      <c r="B92" s="59">
        <v>1</v>
      </c>
      <c r="C92" s="59">
        <v>13</v>
      </c>
      <c r="D92" s="153">
        <v>1810100590</v>
      </c>
      <c r="E92" s="48" t="s">
        <v>151</v>
      </c>
      <c r="F92" s="131">
        <v>155.19999999999999</v>
      </c>
    </row>
    <row r="93" spans="1:6" x14ac:dyDescent="0.25">
      <c r="A93" s="50" t="s">
        <v>159</v>
      </c>
      <c r="B93" s="59">
        <v>1</v>
      </c>
      <c r="C93" s="59">
        <v>13</v>
      </c>
      <c r="D93" s="153">
        <v>1810100590</v>
      </c>
      <c r="E93" s="48" t="s">
        <v>160</v>
      </c>
      <c r="F93" s="131">
        <f>F94</f>
        <v>5.9</v>
      </c>
    </row>
    <row r="94" spans="1:6" x14ac:dyDescent="0.25">
      <c r="A94" s="50" t="s">
        <v>161</v>
      </c>
      <c r="B94" s="59">
        <v>1</v>
      </c>
      <c r="C94" s="59">
        <v>13</v>
      </c>
      <c r="D94" s="153">
        <v>1810100590</v>
      </c>
      <c r="E94" s="48" t="s">
        <v>162</v>
      </c>
      <c r="F94" s="131">
        <v>5.9</v>
      </c>
    </row>
    <row r="95" spans="1:6" x14ac:dyDescent="0.25">
      <c r="A95" s="52" t="s">
        <v>228</v>
      </c>
      <c r="B95" s="59">
        <v>1</v>
      </c>
      <c r="C95" s="59">
        <v>13</v>
      </c>
      <c r="D95" s="153">
        <v>1810102400</v>
      </c>
      <c r="E95" s="48"/>
      <c r="F95" s="131">
        <f>F96+F98</f>
        <v>402.2</v>
      </c>
    </row>
    <row r="96" spans="1:6" ht="45" x14ac:dyDescent="0.25">
      <c r="A96" s="50" t="s">
        <v>152</v>
      </c>
      <c r="B96" s="59">
        <v>1</v>
      </c>
      <c r="C96" s="59">
        <v>13</v>
      </c>
      <c r="D96" s="153">
        <v>1810102400</v>
      </c>
      <c r="E96" s="48">
        <v>100</v>
      </c>
      <c r="F96" s="131">
        <f>F97</f>
        <v>360</v>
      </c>
    </row>
    <row r="97" spans="1:6" ht="22.5" x14ac:dyDescent="0.25">
      <c r="A97" s="50" t="s">
        <v>157</v>
      </c>
      <c r="B97" s="59">
        <v>1</v>
      </c>
      <c r="C97" s="59">
        <v>13</v>
      </c>
      <c r="D97" s="153">
        <v>1810102400</v>
      </c>
      <c r="E97" s="48">
        <v>120</v>
      </c>
      <c r="F97" s="131">
        <v>360</v>
      </c>
    </row>
    <row r="98" spans="1:6" ht="22.5" x14ac:dyDescent="0.25">
      <c r="A98" s="50" t="s">
        <v>329</v>
      </c>
      <c r="B98" s="59">
        <v>1</v>
      </c>
      <c r="C98" s="59">
        <v>13</v>
      </c>
      <c r="D98" s="153">
        <v>1810102400</v>
      </c>
      <c r="E98" s="48">
        <v>200</v>
      </c>
      <c r="F98" s="131">
        <f>F99</f>
        <v>42.2</v>
      </c>
    </row>
    <row r="99" spans="1:6" ht="22.5" x14ac:dyDescent="0.25">
      <c r="A99" s="50" t="s">
        <v>150</v>
      </c>
      <c r="B99" s="59">
        <v>1</v>
      </c>
      <c r="C99" s="59">
        <v>13</v>
      </c>
      <c r="D99" s="153">
        <v>1810102400</v>
      </c>
      <c r="E99" s="48">
        <v>240</v>
      </c>
      <c r="F99" s="131">
        <v>42.2</v>
      </c>
    </row>
    <row r="100" spans="1:6" ht="28.5" customHeight="1" x14ac:dyDescent="0.25">
      <c r="A100" s="50" t="s">
        <v>271</v>
      </c>
      <c r="B100" s="59">
        <v>1</v>
      </c>
      <c r="C100" s="59">
        <v>13</v>
      </c>
      <c r="D100" s="153">
        <v>1810300000</v>
      </c>
      <c r="E100" s="48"/>
      <c r="F100" s="131">
        <f>F101</f>
        <v>108.5</v>
      </c>
    </row>
    <row r="101" spans="1:6" x14ac:dyDescent="0.25">
      <c r="A101" s="50" t="s">
        <v>228</v>
      </c>
      <c r="B101" s="59">
        <v>1</v>
      </c>
      <c r="C101" s="59">
        <v>13</v>
      </c>
      <c r="D101" s="153">
        <v>1810302400</v>
      </c>
      <c r="E101" s="48"/>
      <c r="F101" s="131">
        <f>F102+F104</f>
        <v>108.5</v>
      </c>
    </row>
    <row r="102" spans="1:6" ht="45" x14ac:dyDescent="0.25">
      <c r="A102" s="50" t="s">
        <v>152</v>
      </c>
      <c r="B102" s="59">
        <v>1</v>
      </c>
      <c r="C102" s="59">
        <v>13</v>
      </c>
      <c r="D102" s="153">
        <v>1810302400</v>
      </c>
      <c r="E102" s="48" t="s">
        <v>153</v>
      </c>
      <c r="F102" s="131">
        <f>F103</f>
        <v>70.5</v>
      </c>
    </row>
    <row r="103" spans="1:6" ht="22.5" x14ac:dyDescent="0.25">
      <c r="A103" s="50" t="s">
        <v>157</v>
      </c>
      <c r="B103" s="59">
        <v>1</v>
      </c>
      <c r="C103" s="59">
        <v>13</v>
      </c>
      <c r="D103" s="153">
        <v>1810302400</v>
      </c>
      <c r="E103" s="48" t="s">
        <v>158</v>
      </c>
      <c r="F103" s="131">
        <v>70.5</v>
      </c>
    </row>
    <row r="104" spans="1:6" ht="22.5" x14ac:dyDescent="0.25">
      <c r="A104" s="50" t="s">
        <v>329</v>
      </c>
      <c r="B104" s="59">
        <v>1</v>
      </c>
      <c r="C104" s="59">
        <v>13</v>
      </c>
      <c r="D104" s="153">
        <v>1810302400</v>
      </c>
      <c r="E104" s="48" t="s">
        <v>149</v>
      </c>
      <c r="F104" s="131">
        <f>F105</f>
        <v>38</v>
      </c>
    </row>
    <row r="105" spans="1:6" ht="22.5" x14ac:dyDescent="0.25">
      <c r="A105" s="50" t="s">
        <v>150</v>
      </c>
      <c r="B105" s="59">
        <v>1</v>
      </c>
      <c r="C105" s="59">
        <v>13</v>
      </c>
      <c r="D105" s="153">
        <v>1810302400</v>
      </c>
      <c r="E105" s="48" t="s">
        <v>151</v>
      </c>
      <c r="F105" s="131">
        <v>38</v>
      </c>
    </row>
    <row r="106" spans="1:6" x14ac:dyDescent="0.25">
      <c r="A106" s="51" t="s">
        <v>39</v>
      </c>
      <c r="B106" s="59">
        <v>2</v>
      </c>
      <c r="C106" s="59">
        <v>0</v>
      </c>
      <c r="D106" s="153" t="s">
        <v>148</v>
      </c>
      <c r="E106" s="48" t="s">
        <v>148</v>
      </c>
      <c r="F106" s="131">
        <f t="shared" ref="F106:F111" si="3">F107</f>
        <v>164</v>
      </c>
    </row>
    <row r="107" spans="1:6" x14ac:dyDescent="0.25">
      <c r="A107" s="51" t="s">
        <v>40</v>
      </c>
      <c r="B107" s="59">
        <v>2</v>
      </c>
      <c r="C107" s="59">
        <v>3</v>
      </c>
      <c r="D107" s="153" t="s">
        <v>148</v>
      </c>
      <c r="E107" s="48" t="s">
        <v>148</v>
      </c>
      <c r="F107" s="131">
        <f t="shared" si="3"/>
        <v>164</v>
      </c>
    </row>
    <row r="108" spans="1:6" x14ac:dyDescent="0.25">
      <c r="A108" s="57" t="s">
        <v>170</v>
      </c>
      <c r="B108" s="59">
        <v>2</v>
      </c>
      <c r="C108" s="59">
        <v>3</v>
      </c>
      <c r="D108" s="153">
        <v>5000000000</v>
      </c>
      <c r="E108" s="48" t="s">
        <v>148</v>
      </c>
      <c r="F108" s="131">
        <f t="shared" si="3"/>
        <v>164</v>
      </c>
    </row>
    <row r="109" spans="1:6" ht="31.5" customHeight="1" x14ac:dyDescent="0.25">
      <c r="A109" s="57" t="s">
        <v>302</v>
      </c>
      <c r="B109" s="59">
        <v>2</v>
      </c>
      <c r="C109" s="59">
        <v>3</v>
      </c>
      <c r="D109" s="153">
        <v>5000100000</v>
      </c>
      <c r="E109" s="48"/>
      <c r="F109" s="131">
        <f t="shared" si="3"/>
        <v>164</v>
      </c>
    </row>
    <row r="110" spans="1:6" ht="30.75" customHeight="1" x14ac:dyDescent="0.25">
      <c r="A110" s="57" t="s">
        <v>232</v>
      </c>
      <c r="B110" s="59">
        <v>2</v>
      </c>
      <c r="C110" s="59">
        <v>3</v>
      </c>
      <c r="D110" s="153">
        <v>5000151180</v>
      </c>
      <c r="E110" s="48" t="s">
        <v>148</v>
      </c>
      <c r="F110" s="131">
        <f t="shared" si="3"/>
        <v>164</v>
      </c>
    </row>
    <row r="111" spans="1:6" ht="50.25" customHeight="1" x14ac:dyDescent="0.25">
      <c r="A111" s="50" t="s">
        <v>152</v>
      </c>
      <c r="B111" s="59">
        <v>2</v>
      </c>
      <c r="C111" s="59">
        <v>3</v>
      </c>
      <c r="D111" s="153">
        <v>5000151180</v>
      </c>
      <c r="E111" s="48" t="s">
        <v>153</v>
      </c>
      <c r="F111" s="131">
        <f t="shared" si="3"/>
        <v>164</v>
      </c>
    </row>
    <row r="112" spans="1:6" ht="22.5" customHeight="1" x14ac:dyDescent="0.25">
      <c r="A112" s="50" t="s">
        <v>157</v>
      </c>
      <c r="B112" s="59">
        <v>2</v>
      </c>
      <c r="C112" s="59">
        <v>3</v>
      </c>
      <c r="D112" s="153">
        <v>5000151180</v>
      </c>
      <c r="E112" s="48" t="s">
        <v>158</v>
      </c>
      <c r="F112" s="131">
        <v>164</v>
      </c>
    </row>
    <row r="113" spans="1:6" x14ac:dyDescent="0.25">
      <c r="A113" s="124" t="s">
        <v>41</v>
      </c>
      <c r="B113" s="125">
        <v>3</v>
      </c>
      <c r="C113" s="59">
        <v>0</v>
      </c>
      <c r="D113" s="153" t="s">
        <v>148</v>
      </c>
      <c r="E113" s="48" t="s">
        <v>148</v>
      </c>
      <c r="F113" s="131">
        <f>F114+F121+F133</f>
        <v>77.8</v>
      </c>
    </row>
    <row r="114" spans="1:6" x14ac:dyDescent="0.25">
      <c r="A114" s="51" t="s">
        <v>42</v>
      </c>
      <c r="B114" s="59">
        <v>3</v>
      </c>
      <c r="C114" s="59">
        <v>4</v>
      </c>
      <c r="D114" s="153" t="s">
        <v>148</v>
      </c>
      <c r="E114" s="48" t="s">
        <v>148</v>
      </c>
      <c r="F114" s="131">
        <f t="shared" ref="F114:F119" si="4">F115</f>
        <v>40</v>
      </c>
    </row>
    <row r="115" spans="1:6" ht="33.75" x14ac:dyDescent="0.25">
      <c r="A115" s="51" t="s">
        <v>303</v>
      </c>
      <c r="B115" s="59">
        <v>3</v>
      </c>
      <c r="C115" s="59">
        <v>4</v>
      </c>
      <c r="D115" s="153">
        <v>1000000000</v>
      </c>
      <c r="E115" s="48"/>
      <c r="F115" s="131">
        <f t="shared" si="4"/>
        <v>40</v>
      </c>
    </row>
    <row r="116" spans="1:6" ht="21" customHeight="1" x14ac:dyDescent="0.25">
      <c r="A116" s="51" t="s">
        <v>166</v>
      </c>
      <c r="B116" s="59">
        <v>3</v>
      </c>
      <c r="C116" s="59">
        <v>4</v>
      </c>
      <c r="D116" s="153">
        <v>1010000000</v>
      </c>
      <c r="E116" s="48"/>
      <c r="F116" s="131">
        <f t="shared" si="4"/>
        <v>40</v>
      </c>
    </row>
    <row r="117" spans="1:6" ht="34.5" customHeight="1" x14ac:dyDescent="0.25">
      <c r="A117" s="50" t="s">
        <v>233</v>
      </c>
      <c r="B117" s="59">
        <v>3</v>
      </c>
      <c r="C117" s="59">
        <v>4</v>
      </c>
      <c r="D117" s="153">
        <v>1010800000</v>
      </c>
      <c r="E117" s="48"/>
      <c r="F117" s="131">
        <f t="shared" si="4"/>
        <v>40</v>
      </c>
    </row>
    <row r="118" spans="1:6" ht="47.25" customHeight="1" x14ac:dyDescent="0.25">
      <c r="A118" s="50" t="s">
        <v>332</v>
      </c>
      <c r="B118" s="59">
        <v>3</v>
      </c>
      <c r="C118" s="59">
        <v>4</v>
      </c>
      <c r="D118" s="153" t="s">
        <v>324</v>
      </c>
      <c r="E118" s="48"/>
      <c r="F118" s="131">
        <f t="shared" si="4"/>
        <v>40</v>
      </c>
    </row>
    <row r="119" spans="1:6" ht="24" customHeight="1" x14ac:dyDescent="0.25">
      <c r="A119" s="50" t="s">
        <v>329</v>
      </c>
      <c r="B119" s="59">
        <v>3</v>
      </c>
      <c r="C119" s="59">
        <v>4</v>
      </c>
      <c r="D119" s="153" t="s">
        <v>324</v>
      </c>
      <c r="E119" s="48">
        <v>200</v>
      </c>
      <c r="F119" s="131">
        <f t="shared" si="4"/>
        <v>40</v>
      </c>
    </row>
    <row r="120" spans="1:6" ht="22.5" x14ac:dyDescent="0.25">
      <c r="A120" s="50" t="s">
        <v>150</v>
      </c>
      <c r="B120" s="59">
        <v>3</v>
      </c>
      <c r="C120" s="59">
        <v>4</v>
      </c>
      <c r="D120" s="153" t="s">
        <v>324</v>
      </c>
      <c r="E120" s="48">
        <v>240</v>
      </c>
      <c r="F120" s="131">
        <v>40</v>
      </c>
    </row>
    <row r="121" spans="1:6" ht="22.5" x14ac:dyDescent="0.25">
      <c r="A121" s="51" t="s">
        <v>120</v>
      </c>
      <c r="B121" s="59">
        <v>3</v>
      </c>
      <c r="C121" s="59">
        <v>9</v>
      </c>
      <c r="D121" s="153" t="s">
        <v>148</v>
      </c>
      <c r="E121" s="48" t="s">
        <v>148</v>
      </c>
      <c r="F121" s="131">
        <f>F122</f>
        <v>10</v>
      </c>
    </row>
    <row r="122" spans="1:6" ht="37.5" customHeight="1" x14ac:dyDescent="0.25">
      <c r="A122" s="57" t="s">
        <v>211</v>
      </c>
      <c r="B122" s="59">
        <v>3</v>
      </c>
      <c r="C122" s="59">
        <v>9</v>
      </c>
      <c r="D122" s="153">
        <v>1100000000</v>
      </c>
      <c r="E122" s="48" t="s">
        <v>148</v>
      </c>
      <c r="F122" s="131">
        <f>F123+F128</f>
        <v>10</v>
      </c>
    </row>
    <row r="123" spans="1:6" ht="33.75" x14ac:dyDescent="0.25">
      <c r="A123" s="57" t="s">
        <v>167</v>
      </c>
      <c r="B123" s="59">
        <v>3</v>
      </c>
      <c r="C123" s="59">
        <v>9</v>
      </c>
      <c r="D123" s="153">
        <v>1110000000</v>
      </c>
      <c r="E123" s="48" t="s">
        <v>148</v>
      </c>
      <c r="F123" s="131">
        <f>F124</f>
        <v>5</v>
      </c>
    </row>
    <row r="124" spans="1:6" ht="39" customHeight="1" x14ac:dyDescent="0.25">
      <c r="A124" s="57" t="s">
        <v>235</v>
      </c>
      <c r="B124" s="59">
        <v>3</v>
      </c>
      <c r="C124" s="59">
        <v>9</v>
      </c>
      <c r="D124" s="153">
        <v>1110100000</v>
      </c>
      <c r="E124" s="48" t="s">
        <v>148</v>
      </c>
      <c r="F124" s="131">
        <f>F125</f>
        <v>5</v>
      </c>
    </row>
    <row r="125" spans="1:6" ht="39" customHeight="1" x14ac:dyDescent="0.25">
      <c r="A125" s="57" t="s">
        <v>230</v>
      </c>
      <c r="B125" s="59">
        <v>3</v>
      </c>
      <c r="C125" s="59">
        <v>9</v>
      </c>
      <c r="D125" s="153">
        <v>1110199990</v>
      </c>
      <c r="E125" s="48"/>
      <c r="F125" s="131">
        <f>F126</f>
        <v>5</v>
      </c>
    </row>
    <row r="126" spans="1:6" ht="22.5" x14ac:dyDescent="0.25">
      <c r="A126" s="50" t="s">
        <v>329</v>
      </c>
      <c r="B126" s="59">
        <v>3</v>
      </c>
      <c r="C126" s="59">
        <v>9</v>
      </c>
      <c r="D126" s="153">
        <v>1110199990</v>
      </c>
      <c r="E126" s="48" t="s">
        <v>149</v>
      </c>
      <c r="F126" s="131">
        <f>F127</f>
        <v>5</v>
      </c>
    </row>
    <row r="127" spans="1:6" ht="22.5" x14ac:dyDescent="0.25">
      <c r="A127" s="50" t="s">
        <v>150</v>
      </c>
      <c r="B127" s="59">
        <v>3</v>
      </c>
      <c r="C127" s="59">
        <v>9</v>
      </c>
      <c r="D127" s="153">
        <v>1110199990</v>
      </c>
      <c r="E127" s="48" t="s">
        <v>151</v>
      </c>
      <c r="F127" s="131">
        <v>5</v>
      </c>
    </row>
    <row r="128" spans="1:6" x14ac:dyDescent="0.25">
      <c r="A128" s="57" t="s">
        <v>168</v>
      </c>
      <c r="B128" s="59">
        <v>3</v>
      </c>
      <c r="C128" s="59">
        <v>9</v>
      </c>
      <c r="D128" s="153">
        <v>1120000000</v>
      </c>
      <c r="E128" s="48" t="s">
        <v>148</v>
      </c>
      <c r="F128" s="131">
        <f>F129</f>
        <v>5</v>
      </c>
    </row>
    <row r="129" spans="1:6" ht="24" customHeight="1" x14ac:dyDescent="0.25">
      <c r="A129" s="57" t="s">
        <v>266</v>
      </c>
      <c r="B129" s="59">
        <v>3</v>
      </c>
      <c r="C129" s="59">
        <v>9</v>
      </c>
      <c r="D129" s="153">
        <v>1120200000</v>
      </c>
      <c r="E129" s="48" t="s">
        <v>148</v>
      </c>
      <c r="F129" s="131">
        <f>F130</f>
        <v>5</v>
      </c>
    </row>
    <row r="130" spans="1:6" ht="24" customHeight="1" x14ac:dyDescent="0.25">
      <c r="A130" s="57" t="s">
        <v>230</v>
      </c>
      <c r="B130" s="59">
        <v>3</v>
      </c>
      <c r="C130" s="59">
        <v>9</v>
      </c>
      <c r="D130" s="153">
        <v>1120299990</v>
      </c>
      <c r="E130" s="48"/>
      <c r="F130" s="131">
        <f>F131</f>
        <v>5</v>
      </c>
    </row>
    <row r="131" spans="1:6" ht="22.5" x14ac:dyDescent="0.25">
      <c r="A131" s="50" t="s">
        <v>329</v>
      </c>
      <c r="B131" s="59">
        <v>3</v>
      </c>
      <c r="C131" s="59">
        <v>9</v>
      </c>
      <c r="D131" s="153">
        <v>1120299990</v>
      </c>
      <c r="E131" s="48" t="s">
        <v>149</v>
      </c>
      <c r="F131" s="131">
        <f>F132</f>
        <v>5</v>
      </c>
    </row>
    <row r="132" spans="1:6" ht="22.5" x14ac:dyDescent="0.25">
      <c r="A132" s="50" t="s">
        <v>150</v>
      </c>
      <c r="B132" s="59">
        <v>3</v>
      </c>
      <c r="C132" s="59">
        <v>9</v>
      </c>
      <c r="D132" s="153">
        <v>1120299990</v>
      </c>
      <c r="E132" s="48" t="s">
        <v>151</v>
      </c>
      <c r="F132" s="131">
        <v>5</v>
      </c>
    </row>
    <row r="133" spans="1:6" ht="24" customHeight="1" x14ac:dyDescent="0.25">
      <c r="A133" s="50" t="s">
        <v>236</v>
      </c>
      <c r="B133" s="59">
        <v>3</v>
      </c>
      <c r="C133" s="59">
        <v>14</v>
      </c>
      <c r="D133" s="153"/>
      <c r="E133" s="48"/>
      <c r="F133" s="131">
        <f>F134</f>
        <v>27.8</v>
      </c>
    </row>
    <row r="134" spans="1:6" ht="36.75" customHeight="1" x14ac:dyDescent="0.25">
      <c r="A134" s="50" t="s">
        <v>303</v>
      </c>
      <c r="B134" s="59">
        <v>3</v>
      </c>
      <c r="C134" s="59">
        <v>14</v>
      </c>
      <c r="D134" s="153">
        <v>1000000000</v>
      </c>
      <c r="E134" s="48"/>
      <c r="F134" s="131">
        <f>F135</f>
        <v>27.8</v>
      </c>
    </row>
    <row r="135" spans="1:6" x14ac:dyDescent="0.25">
      <c r="A135" s="50" t="s">
        <v>166</v>
      </c>
      <c r="B135" s="59">
        <v>3</v>
      </c>
      <c r="C135" s="59">
        <v>14</v>
      </c>
      <c r="D135" s="153">
        <v>1010000000</v>
      </c>
      <c r="E135" s="48"/>
      <c r="F135" s="131">
        <f>F136</f>
        <v>27.8</v>
      </c>
    </row>
    <row r="136" spans="1:6" ht="24.75" customHeight="1" x14ac:dyDescent="0.25">
      <c r="A136" s="50" t="s">
        <v>237</v>
      </c>
      <c r="B136" s="59">
        <v>3</v>
      </c>
      <c r="C136" s="59">
        <v>14</v>
      </c>
      <c r="D136" s="153">
        <v>1010300000</v>
      </c>
      <c r="E136" s="48"/>
      <c r="F136" s="131">
        <f>F137+F140</f>
        <v>27.8</v>
      </c>
    </row>
    <row r="137" spans="1:6" ht="18.75" customHeight="1" x14ac:dyDescent="0.25">
      <c r="A137" s="50" t="s">
        <v>238</v>
      </c>
      <c r="B137" s="59">
        <v>3</v>
      </c>
      <c r="C137" s="59">
        <v>14</v>
      </c>
      <c r="D137" s="153">
        <v>1010382300</v>
      </c>
      <c r="E137" s="48"/>
      <c r="F137" s="131">
        <f>F138</f>
        <v>23.3</v>
      </c>
    </row>
    <row r="138" spans="1:6" ht="43.5" customHeight="1" x14ac:dyDescent="0.25">
      <c r="A138" s="50" t="s">
        <v>152</v>
      </c>
      <c r="B138" s="59">
        <v>3</v>
      </c>
      <c r="C138" s="59">
        <v>14</v>
      </c>
      <c r="D138" s="153">
        <v>1010382300</v>
      </c>
      <c r="E138" s="48">
        <v>100</v>
      </c>
      <c r="F138" s="131">
        <f>F139</f>
        <v>23.3</v>
      </c>
    </row>
    <row r="139" spans="1:6" ht="34.5" customHeight="1" x14ac:dyDescent="0.25">
      <c r="A139" s="50" t="s">
        <v>154</v>
      </c>
      <c r="B139" s="59">
        <v>3</v>
      </c>
      <c r="C139" s="59">
        <v>14</v>
      </c>
      <c r="D139" s="153">
        <v>1010382300</v>
      </c>
      <c r="E139" s="48">
        <v>110</v>
      </c>
      <c r="F139" s="131">
        <v>23.3</v>
      </c>
    </row>
    <row r="140" spans="1:6" ht="28.5" customHeight="1" x14ac:dyDescent="0.25">
      <c r="A140" s="50" t="s">
        <v>333</v>
      </c>
      <c r="B140" s="59">
        <v>3</v>
      </c>
      <c r="C140" s="59">
        <v>14</v>
      </c>
      <c r="D140" s="153" t="s">
        <v>325</v>
      </c>
      <c r="E140" s="48"/>
      <c r="F140" s="131">
        <f>F141</f>
        <v>4.5</v>
      </c>
    </row>
    <row r="141" spans="1:6" ht="24" customHeight="1" x14ac:dyDescent="0.25">
      <c r="A141" s="50" t="s">
        <v>329</v>
      </c>
      <c r="B141" s="59">
        <v>3</v>
      </c>
      <c r="C141" s="59">
        <v>14</v>
      </c>
      <c r="D141" s="153" t="s">
        <v>325</v>
      </c>
      <c r="E141" s="48">
        <v>200</v>
      </c>
      <c r="F141" s="131">
        <f>F142</f>
        <v>4.5</v>
      </c>
    </row>
    <row r="142" spans="1:6" ht="27" customHeight="1" x14ac:dyDescent="0.25">
      <c r="A142" s="50" t="s">
        <v>150</v>
      </c>
      <c r="B142" s="59">
        <v>3</v>
      </c>
      <c r="C142" s="59">
        <v>14</v>
      </c>
      <c r="D142" s="153" t="s">
        <v>325</v>
      </c>
      <c r="E142" s="48">
        <v>240</v>
      </c>
      <c r="F142" s="131">
        <v>4.5</v>
      </c>
    </row>
    <row r="143" spans="1:6" x14ac:dyDescent="0.25">
      <c r="A143" s="51" t="s">
        <v>43</v>
      </c>
      <c r="B143" s="59">
        <v>4</v>
      </c>
      <c r="C143" s="89">
        <v>0</v>
      </c>
      <c r="D143" s="153" t="s">
        <v>148</v>
      </c>
      <c r="E143" s="48" t="s">
        <v>148</v>
      </c>
      <c r="F143" s="135">
        <f>F144</f>
        <v>259.60000000000002</v>
      </c>
    </row>
    <row r="144" spans="1:6" x14ac:dyDescent="0.25">
      <c r="A144" s="51" t="s">
        <v>44</v>
      </c>
      <c r="B144" s="59">
        <v>4</v>
      </c>
      <c r="C144" s="59">
        <v>10</v>
      </c>
      <c r="D144" s="153" t="s">
        <v>148</v>
      </c>
      <c r="E144" s="48" t="s">
        <v>148</v>
      </c>
      <c r="F144" s="131">
        <f t="shared" ref="F144:F149" si="5">F145</f>
        <v>259.60000000000002</v>
      </c>
    </row>
    <row r="145" spans="1:7" ht="22.5" x14ac:dyDescent="0.25">
      <c r="A145" s="57" t="s">
        <v>216</v>
      </c>
      <c r="B145" s="59">
        <v>4</v>
      </c>
      <c r="C145" s="59">
        <v>10</v>
      </c>
      <c r="D145" s="153">
        <v>1400000000</v>
      </c>
      <c r="E145" s="48" t="s">
        <v>148</v>
      </c>
      <c r="F145" s="131">
        <f t="shared" si="5"/>
        <v>259.60000000000002</v>
      </c>
    </row>
    <row r="146" spans="1:7" ht="40.5" customHeight="1" x14ac:dyDescent="0.25">
      <c r="A146" s="57" t="s">
        <v>304</v>
      </c>
      <c r="B146" s="59">
        <v>4</v>
      </c>
      <c r="C146" s="59">
        <v>10</v>
      </c>
      <c r="D146" s="153">
        <v>1410000000</v>
      </c>
      <c r="E146" s="48" t="s">
        <v>148</v>
      </c>
      <c r="F146" s="131">
        <f t="shared" si="5"/>
        <v>259.60000000000002</v>
      </c>
    </row>
    <row r="147" spans="1:7" ht="32.25" customHeight="1" x14ac:dyDescent="0.25">
      <c r="A147" s="57" t="s">
        <v>305</v>
      </c>
      <c r="B147" s="59">
        <v>4</v>
      </c>
      <c r="C147" s="59">
        <v>10</v>
      </c>
      <c r="D147" s="153">
        <v>1410100000</v>
      </c>
      <c r="E147" s="48" t="s">
        <v>148</v>
      </c>
      <c r="F147" s="131">
        <f t="shared" si="5"/>
        <v>259.60000000000002</v>
      </c>
    </row>
    <row r="148" spans="1:7" ht="32.25" customHeight="1" x14ac:dyDescent="0.25">
      <c r="A148" s="57" t="s">
        <v>143</v>
      </c>
      <c r="B148" s="59">
        <v>4</v>
      </c>
      <c r="C148" s="59">
        <v>10</v>
      </c>
      <c r="D148" s="153">
        <v>1410120070</v>
      </c>
      <c r="E148" s="48"/>
      <c r="F148" s="131">
        <f t="shared" si="5"/>
        <v>259.60000000000002</v>
      </c>
    </row>
    <row r="149" spans="1:7" ht="22.5" x14ac:dyDescent="0.25">
      <c r="A149" s="50" t="s">
        <v>329</v>
      </c>
      <c r="B149" s="59">
        <v>4</v>
      </c>
      <c r="C149" s="59">
        <v>10</v>
      </c>
      <c r="D149" s="153">
        <v>1410120070</v>
      </c>
      <c r="E149" s="48" t="s">
        <v>149</v>
      </c>
      <c r="F149" s="131">
        <f t="shared" si="5"/>
        <v>259.60000000000002</v>
      </c>
    </row>
    <row r="150" spans="1:7" ht="22.5" x14ac:dyDescent="0.25">
      <c r="A150" s="50" t="s">
        <v>150</v>
      </c>
      <c r="B150" s="59">
        <v>4</v>
      </c>
      <c r="C150" s="59">
        <v>10</v>
      </c>
      <c r="D150" s="153">
        <v>1410120070</v>
      </c>
      <c r="E150" s="48" t="s">
        <v>151</v>
      </c>
      <c r="F150" s="131">
        <v>259.60000000000002</v>
      </c>
      <c r="G150" s="90"/>
    </row>
    <row r="151" spans="1:7" x14ac:dyDescent="0.25">
      <c r="A151" s="51" t="s">
        <v>45</v>
      </c>
      <c r="B151" s="59">
        <v>5</v>
      </c>
      <c r="C151" s="59">
        <v>0</v>
      </c>
      <c r="D151" s="153" t="s">
        <v>148</v>
      </c>
      <c r="E151" s="48" t="s">
        <v>148</v>
      </c>
      <c r="F151" s="131">
        <f>F152+F162+F182</f>
        <v>4849.5</v>
      </c>
    </row>
    <row r="152" spans="1:7" x14ac:dyDescent="0.25">
      <c r="A152" s="51" t="s">
        <v>144</v>
      </c>
      <c r="B152" s="59">
        <v>5</v>
      </c>
      <c r="C152" s="59">
        <v>1</v>
      </c>
      <c r="D152" s="153" t="s">
        <v>148</v>
      </c>
      <c r="E152" s="48" t="s">
        <v>148</v>
      </c>
      <c r="F152" s="131">
        <f>F153</f>
        <v>481</v>
      </c>
    </row>
    <row r="153" spans="1:7" ht="41.25" customHeight="1" x14ac:dyDescent="0.25">
      <c r="A153" s="57" t="s">
        <v>217</v>
      </c>
      <c r="B153" s="59">
        <v>5</v>
      </c>
      <c r="C153" s="59">
        <v>1</v>
      </c>
      <c r="D153" s="153" t="s">
        <v>351</v>
      </c>
      <c r="E153" s="48" t="s">
        <v>148</v>
      </c>
      <c r="F153" s="131">
        <f>F154</f>
        <v>481</v>
      </c>
    </row>
    <row r="154" spans="1:7" ht="26.25" customHeight="1" x14ac:dyDescent="0.25">
      <c r="A154" s="57" t="s">
        <v>164</v>
      </c>
      <c r="B154" s="59">
        <v>5</v>
      </c>
      <c r="C154" s="59">
        <v>1</v>
      </c>
      <c r="D154" s="153" t="s">
        <v>356</v>
      </c>
      <c r="E154" s="48" t="s">
        <v>148</v>
      </c>
      <c r="F154" s="131">
        <f>F155</f>
        <v>481</v>
      </c>
    </row>
    <row r="155" spans="1:7" ht="24" customHeight="1" x14ac:dyDescent="0.25">
      <c r="A155" s="57" t="s">
        <v>254</v>
      </c>
      <c r="B155" s="59">
        <v>5</v>
      </c>
      <c r="C155" s="59">
        <v>1</v>
      </c>
      <c r="D155" s="153" t="s">
        <v>357</v>
      </c>
      <c r="E155" s="48"/>
      <c r="F155" s="131">
        <f>F156+F159</f>
        <v>481</v>
      </c>
    </row>
    <row r="156" spans="1:7" ht="23.25" customHeight="1" x14ac:dyDescent="0.25">
      <c r="A156" s="57" t="s">
        <v>255</v>
      </c>
      <c r="B156" s="59">
        <v>5</v>
      </c>
      <c r="C156" s="59">
        <v>1</v>
      </c>
      <c r="D156" s="153" t="s">
        <v>358</v>
      </c>
      <c r="E156" s="48"/>
      <c r="F156" s="131">
        <f>F157</f>
        <v>181</v>
      </c>
    </row>
    <row r="157" spans="1:7" ht="23.25" customHeight="1" x14ac:dyDescent="0.25">
      <c r="A157" s="57" t="s">
        <v>257</v>
      </c>
      <c r="B157" s="59">
        <v>5</v>
      </c>
      <c r="C157" s="59">
        <v>1</v>
      </c>
      <c r="D157" s="153" t="s">
        <v>358</v>
      </c>
      <c r="E157" s="48">
        <v>600</v>
      </c>
      <c r="F157" s="131">
        <f>F158</f>
        <v>181</v>
      </c>
    </row>
    <row r="158" spans="1:7" ht="23.25" customHeight="1" x14ac:dyDescent="0.25">
      <c r="A158" s="57" t="s">
        <v>256</v>
      </c>
      <c r="B158" s="59">
        <v>5</v>
      </c>
      <c r="C158" s="59">
        <v>1</v>
      </c>
      <c r="D158" s="153" t="s">
        <v>358</v>
      </c>
      <c r="E158" s="48">
        <v>630</v>
      </c>
      <c r="F158" s="131">
        <v>181</v>
      </c>
    </row>
    <row r="159" spans="1:7" ht="23.25" customHeight="1" x14ac:dyDescent="0.25">
      <c r="A159" s="57" t="s">
        <v>230</v>
      </c>
      <c r="B159" s="59">
        <v>5</v>
      </c>
      <c r="C159" s="59">
        <v>1</v>
      </c>
      <c r="D159" s="153" t="s">
        <v>359</v>
      </c>
      <c r="E159" s="48"/>
      <c r="F159" s="131">
        <f>F160</f>
        <v>300</v>
      </c>
    </row>
    <row r="160" spans="1:7" ht="22.5" x14ac:dyDescent="0.25">
      <c r="A160" s="50" t="s">
        <v>329</v>
      </c>
      <c r="B160" s="59">
        <v>5</v>
      </c>
      <c r="C160" s="59">
        <v>1</v>
      </c>
      <c r="D160" s="153" t="s">
        <v>359</v>
      </c>
      <c r="E160" s="48" t="s">
        <v>149</v>
      </c>
      <c r="F160" s="131">
        <f>F161</f>
        <v>300</v>
      </c>
    </row>
    <row r="161" spans="1:6" ht="22.5" x14ac:dyDescent="0.25">
      <c r="A161" s="50" t="s">
        <v>150</v>
      </c>
      <c r="B161" s="59">
        <v>5</v>
      </c>
      <c r="C161" s="59">
        <v>1</v>
      </c>
      <c r="D161" s="153" t="s">
        <v>359</v>
      </c>
      <c r="E161" s="48" t="s">
        <v>151</v>
      </c>
      <c r="F161" s="131">
        <v>300</v>
      </c>
    </row>
    <row r="162" spans="1:6" x14ac:dyDescent="0.25">
      <c r="A162" s="51" t="s">
        <v>121</v>
      </c>
      <c r="B162" s="59">
        <v>5</v>
      </c>
      <c r="C162" s="59">
        <v>2</v>
      </c>
      <c r="D162" s="153" t="s">
        <v>148</v>
      </c>
      <c r="E162" s="48" t="s">
        <v>148</v>
      </c>
      <c r="F162" s="131">
        <f>F163</f>
        <v>3739</v>
      </c>
    </row>
    <row r="163" spans="1:6" ht="33.75" x14ac:dyDescent="0.25">
      <c r="A163" s="57" t="s">
        <v>217</v>
      </c>
      <c r="B163" s="59">
        <v>5</v>
      </c>
      <c r="C163" s="59">
        <v>2</v>
      </c>
      <c r="D163" s="153" t="s">
        <v>351</v>
      </c>
      <c r="E163" s="48" t="s">
        <v>148</v>
      </c>
      <c r="F163" s="131">
        <f>F164+F172+F177</f>
        <v>3739</v>
      </c>
    </row>
    <row r="164" spans="1:6" ht="22.5" customHeight="1" x14ac:dyDescent="0.25">
      <c r="A164" s="57" t="s">
        <v>163</v>
      </c>
      <c r="B164" s="59">
        <v>5</v>
      </c>
      <c r="C164" s="59">
        <v>2</v>
      </c>
      <c r="D164" s="153" t="s">
        <v>352</v>
      </c>
      <c r="E164" s="48" t="s">
        <v>148</v>
      </c>
      <c r="F164" s="131">
        <f>F165</f>
        <v>3684.2</v>
      </c>
    </row>
    <row r="165" spans="1:6" ht="24.75" customHeight="1" x14ac:dyDescent="0.25">
      <c r="A165" s="57" t="s">
        <v>242</v>
      </c>
      <c r="B165" s="59">
        <v>5</v>
      </c>
      <c r="C165" s="59">
        <v>2</v>
      </c>
      <c r="D165" s="153" t="s">
        <v>353</v>
      </c>
      <c r="E165" s="48" t="s">
        <v>148</v>
      </c>
      <c r="F165" s="131">
        <f>F166+F169</f>
        <v>3684.2</v>
      </c>
    </row>
    <row r="166" spans="1:6" ht="45" customHeight="1" x14ac:dyDescent="0.25">
      <c r="A166" s="57" t="s">
        <v>267</v>
      </c>
      <c r="B166" s="59">
        <v>5</v>
      </c>
      <c r="C166" s="59">
        <v>2</v>
      </c>
      <c r="D166" s="153" t="s">
        <v>354</v>
      </c>
      <c r="E166" s="48"/>
      <c r="F166" s="131">
        <f>F167</f>
        <v>3500</v>
      </c>
    </row>
    <row r="167" spans="1:6" ht="22.5" x14ac:dyDescent="0.25">
      <c r="A167" s="50" t="s">
        <v>329</v>
      </c>
      <c r="B167" s="59">
        <v>5</v>
      </c>
      <c r="C167" s="59">
        <v>2</v>
      </c>
      <c r="D167" s="153" t="s">
        <v>354</v>
      </c>
      <c r="E167" s="48" t="s">
        <v>149</v>
      </c>
      <c r="F167" s="131">
        <f>F168</f>
        <v>3500</v>
      </c>
    </row>
    <row r="168" spans="1:6" ht="22.5" x14ac:dyDescent="0.25">
      <c r="A168" s="50" t="s">
        <v>150</v>
      </c>
      <c r="B168" s="59">
        <v>5</v>
      </c>
      <c r="C168" s="59">
        <v>2</v>
      </c>
      <c r="D168" s="153" t="s">
        <v>354</v>
      </c>
      <c r="E168" s="48" t="s">
        <v>151</v>
      </c>
      <c r="F168" s="131">
        <v>3500</v>
      </c>
    </row>
    <row r="169" spans="1:6" ht="22.5" x14ac:dyDescent="0.25">
      <c r="A169" s="50" t="s">
        <v>333</v>
      </c>
      <c r="B169" s="59">
        <v>5</v>
      </c>
      <c r="C169" s="59">
        <v>2</v>
      </c>
      <c r="D169" s="153" t="s">
        <v>326</v>
      </c>
      <c r="E169" s="48"/>
      <c r="F169" s="131">
        <f>F170</f>
        <v>184.2</v>
      </c>
    </row>
    <row r="170" spans="1:6" ht="22.5" x14ac:dyDescent="0.25">
      <c r="A170" s="50" t="s">
        <v>329</v>
      </c>
      <c r="B170" s="59">
        <v>5</v>
      </c>
      <c r="C170" s="59">
        <v>2</v>
      </c>
      <c r="D170" s="153" t="s">
        <v>326</v>
      </c>
      <c r="E170" s="48">
        <v>200</v>
      </c>
      <c r="F170" s="131">
        <f>F171</f>
        <v>184.2</v>
      </c>
    </row>
    <row r="171" spans="1:6" ht="22.5" x14ac:dyDescent="0.25">
      <c r="A171" s="50" t="s">
        <v>150</v>
      </c>
      <c r="B171" s="59">
        <v>5</v>
      </c>
      <c r="C171" s="59">
        <v>2</v>
      </c>
      <c r="D171" s="153" t="s">
        <v>326</v>
      </c>
      <c r="E171" s="48">
        <v>240</v>
      </c>
      <c r="F171" s="131">
        <v>184.2</v>
      </c>
    </row>
    <row r="172" spans="1:6" ht="28.5" customHeight="1" x14ac:dyDescent="0.25">
      <c r="A172" s="57" t="s">
        <v>165</v>
      </c>
      <c r="B172" s="59">
        <v>5</v>
      </c>
      <c r="C172" s="59">
        <v>2</v>
      </c>
      <c r="D172" s="153" t="s">
        <v>360</v>
      </c>
      <c r="E172" s="48" t="s">
        <v>148</v>
      </c>
      <c r="F172" s="131">
        <f>F173</f>
        <v>14.8</v>
      </c>
    </row>
    <row r="173" spans="1:6" ht="33.75" customHeight="1" x14ac:dyDescent="0.25">
      <c r="A173" s="57" t="s">
        <v>268</v>
      </c>
      <c r="B173" s="59">
        <v>5</v>
      </c>
      <c r="C173" s="59">
        <v>2</v>
      </c>
      <c r="D173" s="153" t="s">
        <v>361</v>
      </c>
      <c r="E173" s="48" t="s">
        <v>148</v>
      </c>
      <c r="F173" s="131">
        <f>F174</f>
        <v>14.8</v>
      </c>
    </row>
    <row r="174" spans="1:6" ht="33.75" customHeight="1" x14ac:dyDescent="0.25">
      <c r="A174" s="57" t="s">
        <v>269</v>
      </c>
      <c r="B174" s="59">
        <v>5</v>
      </c>
      <c r="C174" s="59">
        <v>2</v>
      </c>
      <c r="D174" s="153" t="s">
        <v>362</v>
      </c>
      <c r="E174" s="48"/>
      <c r="F174" s="131">
        <f>F175</f>
        <v>14.8</v>
      </c>
    </row>
    <row r="175" spans="1:6" ht="22.5" x14ac:dyDescent="0.25">
      <c r="A175" s="50" t="s">
        <v>329</v>
      </c>
      <c r="B175" s="59">
        <v>5</v>
      </c>
      <c r="C175" s="59">
        <v>2</v>
      </c>
      <c r="D175" s="153" t="s">
        <v>362</v>
      </c>
      <c r="E175" s="48" t="s">
        <v>149</v>
      </c>
      <c r="F175" s="131">
        <f>F176</f>
        <v>14.8</v>
      </c>
    </row>
    <row r="176" spans="1:6" ht="22.5" x14ac:dyDescent="0.25">
      <c r="A176" s="50" t="s">
        <v>150</v>
      </c>
      <c r="B176" s="59">
        <v>5</v>
      </c>
      <c r="C176" s="59">
        <v>2</v>
      </c>
      <c r="D176" s="153" t="s">
        <v>362</v>
      </c>
      <c r="E176" s="48" t="s">
        <v>151</v>
      </c>
      <c r="F176" s="131">
        <v>14.8</v>
      </c>
    </row>
    <row r="177" spans="1:6" ht="24" customHeight="1" x14ac:dyDescent="0.25">
      <c r="A177" s="57" t="s">
        <v>243</v>
      </c>
      <c r="B177" s="59">
        <v>5</v>
      </c>
      <c r="C177" s="59">
        <v>2</v>
      </c>
      <c r="D177" s="153" t="s">
        <v>363</v>
      </c>
      <c r="E177" s="48" t="s">
        <v>148</v>
      </c>
      <c r="F177" s="131">
        <f>F178</f>
        <v>40</v>
      </c>
    </row>
    <row r="178" spans="1:6" ht="27.75" customHeight="1" x14ac:dyDescent="0.25">
      <c r="A178" s="57" t="s">
        <v>270</v>
      </c>
      <c r="B178" s="59">
        <v>5</v>
      </c>
      <c r="C178" s="59">
        <v>2</v>
      </c>
      <c r="D178" s="153" t="s">
        <v>364</v>
      </c>
      <c r="E178" s="48" t="s">
        <v>148</v>
      </c>
      <c r="F178" s="131">
        <f>F179</f>
        <v>40</v>
      </c>
    </row>
    <row r="179" spans="1:6" ht="27.75" customHeight="1" x14ac:dyDescent="0.25">
      <c r="A179" s="57" t="s">
        <v>230</v>
      </c>
      <c r="B179" s="59">
        <v>5</v>
      </c>
      <c r="C179" s="59">
        <v>2</v>
      </c>
      <c r="D179" s="153" t="s">
        <v>365</v>
      </c>
      <c r="E179" s="48"/>
      <c r="F179" s="131">
        <f>F180</f>
        <v>40</v>
      </c>
    </row>
    <row r="180" spans="1:6" ht="22.5" x14ac:dyDescent="0.25">
      <c r="A180" s="50" t="s">
        <v>329</v>
      </c>
      <c r="B180" s="59">
        <v>5</v>
      </c>
      <c r="C180" s="59">
        <v>2</v>
      </c>
      <c r="D180" s="153" t="s">
        <v>365</v>
      </c>
      <c r="E180" s="48" t="s">
        <v>149</v>
      </c>
      <c r="F180" s="131">
        <f>F181</f>
        <v>40</v>
      </c>
    </row>
    <row r="181" spans="1:6" ht="22.5" x14ac:dyDescent="0.25">
      <c r="A181" s="50" t="s">
        <v>150</v>
      </c>
      <c r="B181" s="59">
        <v>5</v>
      </c>
      <c r="C181" s="59">
        <v>2</v>
      </c>
      <c r="D181" s="153" t="s">
        <v>365</v>
      </c>
      <c r="E181" s="48" t="s">
        <v>151</v>
      </c>
      <c r="F181" s="131">
        <v>40</v>
      </c>
    </row>
    <row r="182" spans="1:6" x14ac:dyDescent="0.25">
      <c r="A182" s="51" t="s">
        <v>46</v>
      </c>
      <c r="B182" s="59">
        <v>5</v>
      </c>
      <c r="C182" s="59">
        <v>3</v>
      </c>
      <c r="D182" s="153" t="s">
        <v>148</v>
      </c>
      <c r="E182" s="48" t="s">
        <v>148</v>
      </c>
      <c r="F182" s="131">
        <f>F183+F192</f>
        <v>629.5</v>
      </c>
    </row>
    <row r="183" spans="1:6" ht="22.5" x14ac:dyDescent="0.25">
      <c r="A183" s="51" t="s">
        <v>306</v>
      </c>
      <c r="B183" s="59">
        <v>5</v>
      </c>
      <c r="C183" s="59">
        <v>3</v>
      </c>
      <c r="D183" s="153" t="s">
        <v>334</v>
      </c>
      <c r="E183" s="48"/>
      <c r="F183" s="131">
        <f>F184</f>
        <v>125</v>
      </c>
    </row>
    <row r="184" spans="1:6" x14ac:dyDescent="0.25">
      <c r="A184" s="51" t="s">
        <v>258</v>
      </c>
      <c r="B184" s="59">
        <v>5</v>
      </c>
      <c r="C184" s="59">
        <v>3</v>
      </c>
      <c r="D184" s="153" t="s">
        <v>336</v>
      </c>
      <c r="E184" s="48"/>
      <c r="F184" s="131">
        <f>F185</f>
        <v>125</v>
      </c>
    </row>
    <row r="185" spans="1:6" ht="24.75" customHeight="1" x14ac:dyDescent="0.25">
      <c r="A185" s="51" t="s">
        <v>259</v>
      </c>
      <c r="B185" s="59">
        <v>5</v>
      </c>
      <c r="C185" s="59">
        <v>3</v>
      </c>
      <c r="D185" s="153" t="s">
        <v>337</v>
      </c>
      <c r="E185" s="48"/>
      <c r="F185" s="131">
        <f>F186+F189</f>
        <v>125</v>
      </c>
    </row>
    <row r="186" spans="1:6" ht="43.5" customHeight="1" x14ac:dyDescent="0.25">
      <c r="A186" s="52" t="s">
        <v>272</v>
      </c>
      <c r="B186" s="59">
        <v>5</v>
      </c>
      <c r="C186" s="59">
        <v>3</v>
      </c>
      <c r="D186" s="153" t="s">
        <v>338</v>
      </c>
      <c r="E186" s="48"/>
      <c r="F186" s="131">
        <f>F187</f>
        <v>100</v>
      </c>
    </row>
    <row r="187" spans="1:6" ht="46.5" customHeight="1" x14ac:dyDescent="0.25">
      <c r="A187" s="50" t="s">
        <v>152</v>
      </c>
      <c r="B187" s="59">
        <v>5</v>
      </c>
      <c r="C187" s="59">
        <v>3</v>
      </c>
      <c r="D187" s="153" t="s">
        <v>338</v>
      </c>
      <c r="E187" s="48">
        <v>100</v>
      </c>
      <c r="F187" s="131">
        <f>F188</f>
        <v>100</v>
      </c>
    </row>
    <row r="188" spans="1:6" ht="27.75" customHeight="1" x14ac:dyDescent="0.25">
      <c r="A188" s="50" t="s">
        <v>154</v>
      </c>
      <c r="B188" s="59">
        <v>5</v>
      </c>
      <c r="C188" s="59">
        <v>3</v>
      </c>
      <c r="D188" s="153" t="s">
        <v>338</v>
      </c>
      <c r="E188" s="48">
        <v>110</v>
      </c>
      <c r="F188" s="131">
        <v>100</v>
      </c>
    </row>
    <row r="189" spans="1:6" ht="27.75" customHeight="1" x14ac:dyDescent="0.25">
      <c r="A189" s="50" t="s">
        <v>333</v>
      </c>
      <c r="B189" s="59">
        <v>5</v>
      </c>
      <c r="C189" s="59">
        <v>3</v>
      </c>
      <c r="D189" s="153" t="s">
        <v>327</v>
      </c>
      <c r="E189" s="48"/>
      <c r="F189" s="131">
        <f>F190</f>
        <v>25</v>
      </c>
    </row>
    <row r="190" spans="1:6" ht="49.5" customHeight="1" x14ac:dyDescent="0.25">
      <c r="A190" s="50" t="s">
        <v>152</v>
      </c>
      <c r="B190" s="59">
        <v>5</v>
      </c>
      <c r="C190" s="59">
        <v>3</v>
      </c>
      <c r="D190" s="153" t="s">
        <v>327</v>
      </c>
      <c r="E190" s="48">
        <v>100</v>
      </c>
      <c r="F190" s="131">
        <f>F191</f>
        <v>25</v>
      </c>
    </row>
    <row r="191" spans="1:6" ht="27.75" customHeight="1" x14ac:dyDescent="0.25">
      <c r="A191" s="50" t="s">
        <v>154</v>
      </c>
      <c r="B191" s="59">
        <v>5</v>
      </c>
      <c r="C191" s="59">
        <v>3</v>
      </c>
      <c r="D191" s="153" t="s">
        <v>327</v>
      </c>
      <c r="E191" s="48">
        <v>110</v>
      </c>
      <c r="F191" s="131">
        <v>25</v>
      </c>
    </row>
    <row r="192" spans="1:6" ht="22.5" x14ac:dyDescent="0.25">
      <c r="A192" s="57" t="s">
        <v>368</v>
      </c>
      <c r="B192" s="59">
        <v>5</v>
      </c>
      <c r="C192" s="59">
        <v>3</v>
      </c>
      <c r="D192" s="153">
        <v>2400000000</v>
      </c>
      <c r="E192" s="48" t="s">
        <v>148</v>
      </c>
      <c r="F192" s="131">
        <f>F193+F197+F201</f>
        <v>504.5</v>
      </c>
    </row>
    <row r="193" spans="1:6" ht="23.25" customHeight="1" x14ac:dyDescent="0.25">
      <c r="A193" s="57" t="s">
        <v>244</v>
      </c>
      <c r="B193" s="59">
        <v>5</v>
      </c>
      <c r="C193" s="59">
        <v>3</v>
      </c>
      <c r="D193" s="153">
        <v>2400100000</v>
      </c>
      <c r="E193" s="48" t="s">
        <v>148</v>
      </c>
      <c r="F193" s="131">
        <f>F194</f>
        <v>80</v>
      </c>
    </row>
    <row r="194" spans="1:6" ht="27.75" customHeight="1" x14ac:dyDescent="0.25">
      <c r="A194" s="57" t="s">
        <v>230</v>
      </c>
      <c r="B194" s="59">
        <v>5</v>
      </c>
      <c r="C194" s="59">
        <v>3</v>
      </c>
      <c r="D194" s="153">
        <v>2400199990</v>
      </c>
      <c r="E194" s="48"/>
      <c r="F194" s="131">
        <f>F195</f>
        <v>80</v>
      </c>
    </row>
    <row r="195" spans="1:6" ht="22.5" x14ac:dyDescent="0.25">
      <c r="A195" s="50" t="s">
        <v>329</v>
      </c>
      <c r="B195" s="59">
        <v>5</v>
      </c>
      <c r="C195" s="59">
        <v>3</v>
      </c>
      <c r="D195" s="153">
        <v>2400199990</v>
      </c>
      <c r="E195" s="48" t="s">
        <v>149</v>
      </c>
      <c r="F195" s="131">
        <f>F196</f>
        <v>80</v>
      </c>
    </row>
    <row r="196" spans="1:6" ht="22.5" x14ac:dyDescent="0.25">
      <c r="A196" s="50" t="s">
        <v>150</v>
      </c>
      <c r="B196" s="59">
        <v>5</v>
      </c>
      <c r="C196" s="59">
        <v>3</v>
      </c>
      <c r="D196" s="153">
        <v>2400199990</v>
      </c>
      <c r="E196" s="48" t="s">
        <v>151</v>
      </c>
      <c r="F196" s="131">
        <v>80</v>
      </c>
    </row>
    <row r="197" spans="1:6" ht="35.25" customHeight="1" x14ac:dyDescent="0.25">
      <c r="A197" s="57" t="s">
        <v>245</v>
      </c>
      <c r="B197" s="59">
        <v>5</v>
      </c>
      <c r="C197" s="59">
        <v>3</v>
      </c>
      <c r="D197" s="153">
        <v>2400200000</v>
      </c>
      <c r="E197" s="48" t="s">
        <v>148</v>
      </c>
      <c r="F197" s="131">
        <f>F198</f>
        <v>50</v>
      </c>
    </row>
    <row r="198" spans="1:6" ht="25.5" customHeight="1" x14ac:dyDescent="0.25">
      <c r="A198" s="57" t="s">
        <v>230</v>
      </c>
      <c r="B198" s="59">
        <v>5</v>
      </c>
      <c r="C198" s="59">
        <v>3</v>
      </c>
      <c r="D198" s="153">
        <v>2400299990</v>
      </c>
      <c r="E198" s="48"/>
      <c r="F198" s="131">
        <f>F199</f>
        <v>50</v>
      </c>
    </row>
    <row r="199" spans="1:6" ht="22.5" x14ac:dyDescent="0.25">
      <c r="A199" s="50" t="s">
        <v>329</v>
      </c>
      <c r="B199" s="59">
        <v>5</v>
      </c>
      <c r="C199" s="59">
        <v>3</v>
      </c>
      <c r="D199" s="153">
        <v>2400299990</v>
      </c>
      <c r="E199" s="48">
        <v>200</v>
      </c>
      <c r="F199" s="131">
        <f>F200</f>
        <v>50</v>
      </c>
    </row>
    <row r="200" spans="1:6" ht="22.5" x14ac:dyDescent="0.25">
      <c r="A200" s="50" t="s">
        <v>150</v>
      </c>
      <c r="B200" s="59">
        <v>5</v>
      </c>
      <c r="C200" s="59">
        <v>3</v>
      </c>
      <c r="D200" s="153">
        <v>2400299990</v>
      </c>
      <c r="E200" s="48">
        <v>240</v>
      </c>
      <c r="F200" s="131">
        <v>50</v>
      </c>
    </row>
    <row r="201" spans="1:6" ht="22.5" customHeight="1" x14ac:dyDescent="0.25">
      <c r="A201" s="50" t="s">
        <v>246</v>
      </c>
      <c r="B201" s="59">
        <v>5</v>
      </c>
      <c r="C201" s="59">
        <v>3</v>
      </c>
      <c r="D201" s="153">
        <v>2400300000</v>
      </c>
      <c r="E201" s="48"/>
      <c r="F201" s="131">
        <f>F202</f>
        <v>374.5</v>
      </c>
    </row>
    <row r="202" spans="1:6" ht="22.5" customHeight="1" x14ac:dyDescent="0.25">
      <c r="A202" s="50" t="s">
        <v>230</v>
      </c>
      <c r="B202" s="59">
        <v>5</v>
      </c>
      <c r="C202" s="59">
        <v>3</v>
      </c>
      <c r="D202" s="153">
        <v>2400399990</v>
      </c>
      <c r="E202" s="48"/>
      <c r="F202" s="131">
        <f>F203</f>
        <v>374.5</v>
      </c>
    </row>
    <row r="203" spans="1:6" ht="22.5" x14ac:dyDescent="0.25">
      <c r="A203" s="50" t="s">
        <v>329</v>
      </c>
      <c r="B203" s="59">
        <v>5</v>
      </c>
      <c r="C203" s="59">
        <v>3</v>
      </c>
      <c r="D203" s="153">
        <v>2400399990</v>
      </c>
      <c r="E203" s="48" t="s">
        <v>149</v>
      </c>
      <c r="F203" s="131">
        <f>F204</f>
        <v>374.5</v>
      </c>
    </row>
    <row r="204" spans="1:6" ht="22.5" x14ac:dyDescent="0.25">
      <c r="A204" s="50" t="s">
        <v>150</v>
      </c>
      <c r="B204" s="59">
        <v>5</v>
      </c>
      <c r="C204" s="59">
        <v>3</v>
      </c>
      <c r="D204" s="153">
        <v>2400399990</v>
      </c>
      <c r="E204" s="48" t="s">
        <v>151</v>
      </c>
      <c r="F204" s="131">
        <v>374.5</v>
      </c>
    </row>
    <row r="205" spans="1:6" x14ac:dyDescent="0.25">
      <c r="A205" s="51" t="s">
        <v>135</v>
      </c>
      <c r="B205" s="59">
        <v>8</v>
      </c>
      <c r="C205" s="59">
        <v>0</v>
      </c>
      <c r="D205" s="153" t="s">
        <v>148</v>
      </c>
      <c r="E205" s="48" t="s">
        <v>148</v>
      </c>
      <c r="F205" s="131">
        <f>F206</f>
        <v>1989.2</v>
      </c>
    </row>
    <row r="206" spans="1:6" x14ac:dyDescent="0.25">
      <c r="A206" s="51" t="s">
        <v>47</v>
      </c>
      <c r="B206" s="59">
        <v>8</v>
      </c>
      <c r="C206" s="59">
        <v>1</v>
      </c>
      <c r="D206" s="153" t="s">
        <v>148</v>
      </c>
      <c r="E206" s="48" t="s">
        <v>148</v>
      </c>
      <c r="F206" s="131">
        <f>F207</f>
        <v>1989.2</v>
      </c>
    </row>
    <row r="207" spans="1:6" ht="22.5" x14ac:dyDescent="0.25">
      <c r="A207" s="57" t="s">
        <v>218</v>
      </c>
      <c r="B207" s="59">
        <v>8</v>
      </c>
      <c r="C207" s="59">
        <v>1</v>
      </c>
      <c r="D207" s="153" t="s">
        <v>339</v>
      </c>
      <c r="E207" s="48" t="s">
        <v>148</v>
      </c>
      <c r="F207" s="131">
        <f>F208+F221</f>
        <v>1989.2</v>
      </c>
    </row>
    <row r="208" spans="1:6" ht="42" customHeight="1" x14ac:dyDescent="0.25">
      <c r="A208" s="57" t="s">
        <v>247</v>
      </c>
      <c r="B208" s="59">
        <v>8</v>
      </c>
      <c r="C208" s="59">
        <v>1</v>
      </c>
      <c r="D208" s="153" t="s">
        <v>340</v>
      </c>
      <c r="E208" s="48" t="s">
        <v>148</v>
      </c>
      <c r="F208" s="131">
        <f>F209</f>
        <v>1671.7</v>
      </c>
    </row>
    <row r="209" spans="1:6" ht="30" customHeight="1" x14ac:dyDescent="0.25">
      <c r="A209" s="57" t="s">
        <v>248</v>
      </c>
      <c r="B209" s="59">
        <v>8</v>
      </c>
      <c r="C209" s="59">
        <v>1</v>
      </c>
      <c r="D209" s="153" t="s">
        <v>341</v>
      </c>
      <c r="E209" s="48"/>
      <c r="F209" s="131">
        <f>F210+F215+F218</f>
        <v>1671.7</v>
      </c>
    </row>
    <row r="210" spans="1:6" ht="37.5" customHeight="1" x14ac:dyDescent="0.25">
      <c r="A210" s="57" t="s">
        <v>227</v>
      </c>
      <c r="B210" s="59">
        <v>8</v>
      </c>
      <c r="C210" s="59">
        <v>1</v>
      </c>
      <c r="D210" s="153" t="s">
        <v>342</v>
      </c>
      <c r="E210" s="48" t="s">
        <v>148</v>
      </c>
      <c r="F210" s="131">
        <f>F211+F213</f>
        <v>1482</v>
      </c>
    </row>
    <row r="211" spans="1:6" ht="45.75" customHeight="1" x14ac:dyDescent="0.25">
      <c r="A211" s="50" t="s">
        <v>152</v>
      </c>
      <c r="B211" s="59">
        <v>8</v>
      </c>
      <c r="C211" s="59">
        <v>1</v>
      </c>
      <c r="D211" s="153" t="s">
        <v>342</v>
      </c>
      <c r="E211" s="48" t="s">
        <v>153</v>
      </c>
      <c r="F211" s="131">
        <f>F212</f>
        <v>1288.7</v>
      </c>
    </row>
    <row r="212" spans="1:6" ht="30" customHeight="1" x14ac:dyDescent="0.25">
      <c r="A212" s="50" t="s">
        <v>154</v>
      </c>
      <c r="B212" s="59">
        <v>8</v>
      </c>
      <c r="C212" s="59">
        <v>1</v>
      </c>
      <c r="D212" s="153" t="s">
        <v>342</v>
      </c>
      <c r="E212" s="48" t="s">
        <v>155</v>
      </c>
      <c r="F212" s="131">
        <v>1288.7</v>
      </c>
    </row>
    <row r="213" spans="1:6" ht="30" customHeight="1" x14ac:dyDescent="0.25">
      <c r="A213" s="50" t="s">
        <v>329</v>
      </c>
      <c r="B213" s="59">
        <v>8</v>
      </c>
      <c r="C213" s="59">
        <v>1</v>
      </c>
      <c r="D213" s="153" t="s">
        <v>342</v>
      </c>
      <c r="E213" s="48" t="s">
        <v>149</v>
      </c>
      <c r="F213" s="131">
        <f>F214</f>
        <v>193.3</v>
      </c>
    </row>
    <row r="214" spans="1:6" ht="30" customHeight="1" x14ac:dyDescent="0.25">
      <c r="A214" s="50" t="s">
        <v>150</v>
      </c>
      <c r="B214" s="59">
        <v>8</v>
      </c>
      <c r="C214" s="59">
        <v>1</v>
      </c>
      <c r="D214" s="153" t="s">
        <v>342</v>
      </c>
      <c r="E214" s="48" t="s">
        <v>151</v>
      </c>
      <c r="F214" s="131">
        <v>193.3</v>
      </c>
    </row>
    <row r="215" spans="1:6" ht="51" customHeight="1" x14ac:dyDescent="0.25">
      <c r="A215" s="57" t="s">
        <v>249</v>
      </c>
      <c r="B215" s="59">
        <v>8</v>
      </c>
      <c r="C215" s="59">
        <v>1</v>
      </c>
      <c r="D215" s="153" t="s">
        <v>343</v>
      </c>
      <c r="E215" s="48"/>
      <c r="F215" s="131">
        <f>F216</f>
        <v>180.2</v>
      </c>
    </row>
    <row r="216" spans="1:6" ht="22.5" x14ac:dyDescent="0.25">
      <c r="A216" s="50" t="s">
        <v>329</v>
      </c>
      <c r="B216" s="59">
        <v>8</v>
      </c>
      <c r="C216" s="59">
        <v>1</v>
      </c>
      <c r="D216" s="153" t="s">
        <v>343</v>
      </c>
      <c r="E216" s="48" t="s">
        <v>149</v>
      </c>
      <c r="F216" s="131">
        <f>F217</f>
        <v>180.2</v>
      </c>
    </row>
    <row r="217" spans="1:6" ht="22.5" x14ac:dyDescent="0.25">
      <c r="A217" s="50" t="s">
        <v>150</v>
      </c>
      <c r="B217" s="59">
        <v>8</v>
      </c>
      <c r="C217" s="59">
        <v>1</v>
      </c>
      <c r="D217" s="153" t="s">
        <v>343</v>
      </c>
      <c r="E217" s="48" t="s">
        <v>151</v>
      </c>
      <c r="F217" s="131">
        <v>180.2</v>
      </c>
    </row>
    <row r="218" spans="1:6" ht="27" customHeight="1" x14ac:dyDescent="0.25">
      <c r="A218" s="57" t="s">
        <v>333</v>
      </c>
      <c r="B218" s="59">
        <v>8</v>
      </c>
      <c r="C218" s="59">
        <v>1</v>
      </c>
      <c r="D218" s="153" t="s">
        <v>328</v>
      </c>
      <c r="E218" s="48" t="s">
        <v>148</v>
      </c>
      <c r="F218" s="131">
        <f>F219</f>
        <v>9.5</v>
      </c>
    </row>
    <row r="219" spans="1:6" ht="22.5" x14ac:dyDescent="0.25">
      <c r="A219" s="50" t="s">
        <v>329</v>
      </c>
      <c r="B219" s="59">
        <v>8</v>
      </c>
      <c r="C219" s="59">
        <v>1</v>
      </c>
      <c r="D219" s="153" t="s">
        <v>328</v>
      </c>
      <c r="E219" s="48" t="s">
        <v>149</v>
      </c>
      <c r="F219" s="131">
        <f>F220</f>
        <v>9.5</v>
      </c>
    </row>
    <row r="220" spans="1:6" ht="22.5" x14ac:dyDescent="0.25">
      <c r="A220" s="50" t="s">
        <v>150</v>
      </c>
      <c r="B220" s="59">
        <v>8</v>
      </c>
      <c r="C220" s="59">
        <v>1</v>
      </c>
      <c r="D220" s="153" t="s">
        <v>328</v>
      </c>
      <c r="E220" s="48" t="s">
        <v>151</v>
      </c>
      <c r="F220" s="131">
        <v>9.5</v>
      </c>
    </row>
    <row r="221" spans="1:6" x14ac:dyDescent="0.25">
      <c r="A221" s="57" t="s">
        <v>250</v>
      </c>
      <c r="B221" s="59">
        <v>8</v>
      </c>
      <c r="C221" s="59">
        <v>1</v>
      </c>
      <c r="D221" s="153" t="s">
        <v>344</v>
      </c>
      <c r="E221" s="48" t="s">
        <v>148</v>
      </c>
      <c r="F221" s="131">
        <f>F222</f>
        <v>317.5</v>
      </c>
    </row>
    <row r="222" spans="1:6" ht="26.25" customHeight="1" x14ac:dyDescent="0.25">
      <c r="A222" s="57" t="s">
        <v>251</v>
      </c>
      <c r="B222" s="59">
        <v>8</v>
      </c>
      <c r="C222" s="59">
        <v>1</v>
      </c>
      <c r="D222" s="153" t="s">
        <v>346</v>
      </c>
      <c r="E222" s="48" t="s">
        <v>148</v>
      </c>
      <c r="F222" s="131">
        <f>F223</f>
        <v>317.5</v>
      </c>
    </row>
    <row r="223" spans="1:6" ht="26.25" customHeight="1" x14ac:dyDescent="0.25">
      <c r="A223" s="57" t="s">
        <v>227</v>
      </c>
      <c r="B223" s="59">
        <v>8</v>
      </c>
      <c r="C223" s="59">
        <v>1</v>
      </c>
      <c r="D223" s="153" t="s">
        <v>345</v>
      </c>
      <c r="E223" s="48"/>
      <c r="F223" s="131">
        <f>F224+F226</f>
        <v>317.5</v>
      </c>
    </row>
    <row r="224" spans="1:6" ht="43.5" customHeight="1" x14ac:dyDescent="0.25">
      <c r="A224" s="50" t="s">
        <v>152</v>
      </c>
      <c r="B224" s="59">
        <v>8</v>
      </c>
      <c r="C224" s="59">
        <v>1</v>
      </c>
      <c r="D224" s="153" t="s">
        <v>345</v>
      </c>
      <c r="E224" s="48" t="s">
        <v>153</v>
      </c>
      <c r="F224" s="131">
        <f>F225</f>
        <v>227.5</v>
      </c>
    </row>
    <row r="225" spans="1:6" x14ac:dyDescent="0.25">
      <c r="A225" s="50" t="s">
        <v>154</v>
      </c>
      <c r="B225" s="59">
        <v>8</v>
      </c>
      <c r="C225" s="59">
        <v>1</v>
      </c>
      <c r="D225" s="153" t="s">
        <v>345</v>
      </c>
      <c r="E225" s="48" t="s">
        <v>155</v>
      </c>
      <c r="F225" s="131">
        <v>227.5</v>
      </c>
    </row>
    <row r="226" spans="1:6" ht="22.5" x14ac:dyDescent="0.25">
      <c r="A226" s="50" t="s">
        <v>329</v>
      </c>
      <c r="B226" s="59">
        <v>8</v>
      </c>
      <c r="C226" s="59">
        <v>1</v>
      </c>
      <c r="D226" s="153" t="s">
        <v>345</v>
      </c>
      <c r="E226" s="48" t="s">
        <v>149</v>
      </c>
      <c r="F226" s="131">
        <f>F227</f>
        <v>90</v>
      </c>
    </row>
    <row r="227" spans="1:6" ht="22.5" x14ac:dyDescent="0.25">
      <c r="A227" s="50" t="s">
        <v>150</v>
      </c>
      <c r="B227" s="59">
        <v>8</v>
      </c>
      <c r="C227" s="59">
        <v>1</v>
      </c>
      <c r="D227" s="153" t="s">
        <v>345</v>
      </c>
      <c r="E227" s="48" t="s">
        <v>151</v>
      </c>
      <c r="F227" s="131">
        <v>90</v>
      </c>
    </row>
    <row r="228" spans="1:6" x14ac:dyDescent="0.25">
      <c r="A228" s="51" t="s">
        <v>136</v>
      </c>
      <c r="B228" s="59">
        <v>11</v>
      </c>
      <c r="C228" s="59">
        <v>0</v>
      </c>
      <c r="D228" s="153" t="s">
        <v>148</v>
      </c>
      <c r="E228" s="48" t="s">
        <v>148</v>
      </c>
      <c r="F228" s="131">
        <f>F229</f>
        <v>4849.6000000000004</v>
      </c>
    </row>
    <row r="229" spans="1:6" x14ac:dyDescent="0.25">
      <c r="A229" s="51" t="s">
        <v>48</v>
      </c>
      <c r="B229" s="59">
        <v>11</v>
      </c>
      <c r="C229" s="59">
        <v>1</v>
      </c>
      <c r="D229" s="153" t="s">
        <v>148</v>
      </c>
      <c r="E229" s="48" t="s">
        <v>148</v>
      </c>
      <c r="F229" s="131">
        <f>F230</f>
        <v>4849.6000000000004</v>
      </c>
    </row>
    <row r="230" spans="1:6" ht="30" customHeight="1" x14ac:dyDescent="0.25">
      <c r="A230" s="57" t="s">
        <v>252</v>
      </c>
      <c r="B230" s="59">
        <v>11</v>
      </c>
      <c r="C230" s="59">
        <v>1</v>
      </c>
      <c r="D230" s="153" t="s">
        <v>347</v>
      </c>
      <c r="E230" s="48" t="s">
        <v>148</v>
      </c>
      <c r="F230" s="131">
        <f>F231</f>
        <v>4849.6000000000004</v>
      </c>
    </row>
    <row r="231" spans="1:6" ht="15" customHeight="1" x14ac:dyDescent="0.25">
      <c r="A231" s="57" t="s">
        <v>156</v>
      </c>
      <c r="B231" s="59">
        <v>11</v>
      </c>
      <c r="C231" s="59">
        <v>1</v>
      </c>
      <c r="D231" s="153" t="s">
        <v>348</v>
      </c>
      <c r="E231" s="48" t="s">
        <v>148</v>
      </c>
      <c r="F231" s="131">
        <f>F232</f>
        <v>4849.6000000000004</v>
      </c>
    </row>
    <row r="232" spans="1:6" ht="31.5" customHeight="1" x14ac:dyDescent="0.25">
      <c r="A232" s="57" t="s">
        <v>253</v>
      </c>
      <c r="B232" s="59">
        <v>11</v>
      </c>
      <c r="C232" s="59">
        <v>1</v>
      </c>
      <c r="D232" s="153" t="s">
        <v>349</v>
      </c>
      <c r="E232" s="48"/>
      <c r="F232" s="131">
        <f>F233</f>
        <v>4849.6000000000004</v>
      </c>
    </row>
    <row r="233" spans="1:6" ht="32.25" customHeight="1" x14ac:dyDescent="0.25">
      <c r="A233" s="57" t="s">
        <v>227</v>
      </c>
      <c r="B233" s="59">
        <v>11</v>
      </c>
      <c r="C233" s="59">
        <v>1</v>
      </c>
      <c r="D233" s="153" t="s">
        <v>350</v>
      </c>
      <c r="E233" s="48" t="s">
        <v>148</v>
      </c>
      <c r="F233" s="131">
        <f>F234+F236+F238</f>
        <v>4849.6000000000004</v>
      </c>
    </row>
    <row r="234" spans="1:6" ht="45" x14ac:dyDescent="0.25">
      <c r="A234" s="50" t="s">
        <v>152</v>
      </c>
      <c r="B234" s="59">
        <v>11</v>
      </c>
      <c r="C234" s="59">
        <v>1</v>
      </c>
      <c r="D234" s="153" t="s">
        <v>350</v>
      </c>
      <c r="E234" s="48" t="s">
        <v>153</v>
      </c>
      <c r="F234" s="131">
        <f>F235</f>
        <v>4081.8</v>
      </c>
    </row>
    <row r="235" spans="1:6" x14ac:dyDescent="0.25">
      <c r="A235" s="50" t="s">
        <v>154</v>
      </c>
      <c r="B235" s="59">
        <v>11</v>
      </c>
      <c r="C235" s="59">
        <v>1</v>
      </c>
      <c r="D235" s="153" t="s">
        <v>350</v>
      </c>
      <c r="E235" s="48" t="s">
        <v>155</v>
      </c>
      <c r="F235" s="131">
        <v>4081.8</v>
      </c>
    </row>
    <row r="236" spans="1:6" ht="22.5" x14ac:dyDescent="0.25">
      <c r="A236" s="50" t="s">
        <v>329</v>
      </c>
      <c r="B236" s="59">
        <v>11</v>
      </c>
      <c r="C236" s="59">
        <v>1</v>
      </c>
      <c r="D236" s="153" t="s">
        <v>350</v>
      </c>
      <c r="E236" s="48" t="s">
        <v>149</v>
      </c>
      <c r="F236" s="131">
        <f>F237</f>
        <v>754.3</v>
      </c>
    </row>
    <row r="237" spans="1:6" ht="22.5" x14ac:dyDescent="0.25">
      <c r="A237" s="50" t="s">
        <v>150</v>
      </c>
      <c r="B237" s="59">
        <v>11</v>
      </c>
      <c r="C237" s="59">
        <v>1</v>
      </c>
      <c r="D237" s="153" t="s">
        <v>374</v>
      </c>
      <c r="E237" s="48" t="s">
        <v>151</v>
      </c>
      <c r="F237" s="131">
        <v>754.3</v>
      </c>
    </row>
    <row r="238" spans="1:6" x14ac:dyDescent="0.25">
      <c r="A238" s="50" t="s">
        <v>159</v>
      </c>
      <c r="B238" s="59">
        <v>11</v>
      </c>
      <c r="C238" s="59">
        <v>1</v>
      </c>
      <c r="D238" s="153" t="s">
        <v>375</v>
      </c>
      <c r="E238" s="48" t="s">
        <v>160</v>
      </c>
      <c r="F238" s="131">
        <f>F239</f>
        <v>13.5</v>
      </c>
    </row>
    <row r="239" spans="1:6" ht="15.75" thickBot="1" x14ac:dyDescent="0.3">
      <c r="A239" s="50" t="s">
        <v>161</v>
      </c>
      <c r="B239" s="59">
        <v>11</v>
      </c>
      <c r="C239" s="59">
        <v>1</v>
      </c>
      <c r="D239" s="153" t="s">
        <v>350</v>
      </c>
      <c r="E239" s="48" t="s">
        <v>162</v>
      </c>
      <c r="F239" s="131">
        <f>13500/1000</f>
        <v>13.5</v>
      </c>
    </row>
    <row r="240" spans="1:6" ht="15.75" thickBot="1" x14ac:dyDescent="0.3">
      <c r="A240" s="91"/>
      <c r="B240" s="92"/>
      <c r="C240" s="92"/>
      <c r="D240" s="157"/>
      <c r="E240" s="93"/>
      <c r="F240" s="159">
        <f>F7+F106+F113+F143+F151+F205+F228</f>
        <v>26885.200000000004</v>
      </c>
    </row>
    <row r="241" spans="6:6" x14ac:dyDescent="0.25">
      <c r="F241" s="96"/>
    </row>
    <row r="242" spans="6:6" x14ac:dyDescent="0.25">
      <c r="F242" s="97"/>
    </row>
    <row r="244" spans="6:6" x14ac:dyDescent="0.25">
      <c r="F244" s="97"/>
    </row>
  </sheetData>
  <autoFilter ref="A6:F242"/>
  <mergeCells count="1">
    <mergeCell ref="A3:F3"/>
  </mergeCells>
  <pageMargins left="0" right="0" top="0" bottom="0" header="0" footer="0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218"/>
  <sheetViews>
    <sheetView zoomScaleNormal="100" workbookViewId="0">
      <selection activeCell="C1" sqref="C1:D1"/>
    </sheetView>
  </sheetViews>
  <sheetFormatPr defaultRowHeight="15" x14ac:dyDescent="0.25"/>
  <cols>
    <col min="1" max="1" width="55.140625" style="74" customWidth="1"/>
    <col min="2" max="2" width="18.42578125" style="75" customWidth="1"/>
    <col min="3" max="3" width="7.140625" style="33" customWidth="1"/>
    <col min="4" max="4" width="20" style="75" customWidth="1"/>
    <col min="5" max="5" width="12" style="33" customWidth="1"/>
    <col min="6" max="16384" width="9.140625" style="33"/>
  </cols>
  <sheetData>
    <row r="1" spans="1:4" ht="51" customHeight="1" x14ac:dyDescent="0.25">
      <c r="C1" s="167" t="s">
        <v>384</v>
      </c>
      <c r="D1" s="167"/>
    </row>
    <row r="3" spans="1:4" ht="46.5" customHeight="1" x14ac:dyDescent="0.25">
      <c r="A3" s="161" t="s">
        <v>335</v>
      </c>
      <c r="B3" s="161"/>
      <c r="C3" s="161"/>
      <c r="D3" s="161"/>
    </row>
    <row r="4" spans="1:4" x14ac:dyDescent="0.25">
      <c r="A4" s="161"/>
      <c r="B4" s="161"/>
      <c r="C4" s="161"/>
      <c r="D4" s="161"/>
    </row>
    <row r="5" spans="1:4" ht="15.75" thickBot="1" x14ac:dyDescent="0.3">
      <c r="D5" s="95" t="s">
        <v>331</v>
      </c>
    </row>
    <row r="6" spans="1:4" x14ac:dyDescent="0.25">
      <c r="A6" s="101" t="s">
        <v>28</v>
      </c>
      <c r="B6" s="102" t="s">
        <v>31</v>
      </c>
      <c r="C6" s="102" t="s">
        <v>32</v>
      </c>
      <c r="D6" s="103" t="s">
        <v>33</v>
      </c>
    </row>
    <row r="7" spans="1:4" ht="22.5" x14ac:dyDescent="0.25">
      <c r="A7" s="51" t="s">
        <v>309</v>
      </c>
      <c r="B7" s="153" t="s">
        <v>334</v>
      </c>
      <c r="C7" s="48"/>
      <c r="D7" s="131">
        <f>D8</f>
        <v>125</v>
      </c>
    </row>
    <row r="8" spans="1:4" x14ac:dyDescent="0.25">
      <c r="A8" s="51" t="s">
        <v>258</v>
      </c>
      <c r="B8" s="153" t="s">
        <v>336</v>
      </c>
      <c r="C8" s="48"/>
      <c r="D8" s="131">
        <f>D9</f>
        <v>125</v>
      </c>
    </row>
    <row r="9" spans="1:4" ht="22.5" x14ac:dyDescent="0.25">
      <c r="A9" s="51" t="s">
        <v>259</v>
      </c>
      <c r="B9" s="153" t="s">
        <v>337</v>
      </c>
      <c r="C9" s="48"/>
      <c r="D9" s="131">
        <f>D10+D13</f>
        <v>125</v>
      </c>
    </row>
    <row r="10" spans="1:4" ht="34.5" x14ac:dyDescent="0.25">
      <c r="A10" s="52" t="s">
        <v>272</v>
      </c>
      <c r="B10" s="153" t="s">
        <v>338</v>
      </c>
      <c r="C10" s="48"/>
      <c r="D10" s="131">
        <f>D11</f>
        <v>100</v>
      </c>
    </row>
    <row r="11" spans="1:4" ht="45" x14ac:dyDescent="0.25">
      <c r="A11" s="50" t="s">
        <v>152</v>
      </c>
      <c r="B11" s="153" t="s">
        <v>338</v>
      </c>
      <c r="C11" s="48">
        <v>100</v>
      </c>
      <c r="D11" s="131">
        <f>D12</f>
        <v>100</v>
      </c>
    </row>
    <row r="12" spans="1:4" x14ac:dyDescent="0.25">
      <c r="A12" s="50" t="s">
        <v>154</v>
      </c>
      <c r="B12" s="153" t="s">
        <v>338</v>
      </c>
      <c r="C12" s="48">
        <v>110</v>
      </c>
      <c r="D12" s="131">
        <v>100</v>
      </c>
    </row>
    <row r="13" spans="1:4" ht="22.5" x14ac:dyDescent="0.25">
      <c r="A13" s="50" t="s">
        <v>333</v>
      </c>
      <c r="B13" s="153" t="s">
        <v>327</v>
      </c>
      <c r="C13" s="48"/>
      <c r="D13" s="131">
        <f>D14</f>
        <v>25</v>
      </c>
    </row>
    <row r="14" spans="1:4" ht="45" x14ac:dyDescent="0.25">
      <c r="A14" s="50" t="s">
        <v>152</v>
      </c>
      <c r="B14" s="153" t="s">
        <v>327</v>
      </c>
      <c r="C14" s="48">
        <v>100</v>
      </c>
      <c r="D14" s="131">
        <f>D15</f>
        <v>25</v>
      </c>
    </row>
    <row r="15" spans="1:4" x14ac:dyDescent="0.25">
      <c r="A15" s="50" t="s">
        <v>154</v>
      </c>
      <c r="B15" s="58" t="s">
        <v>327</v>
      </c>
      <c r="C15" s="48">
        <v>110</v>
      </c>
      <c r="D15" s="131">
        <v>25</v>
      </c>
    </row>
    <row r="16" spans="1:4" ht="22.5" x14ac:dyDescent="0.25">
      <c r="A16" s="57" t="s">
        <v>218</v>
      </c>
      <c r="B16" s="153" t="s">
        <v>339</v>
      </c>
      <c r="C16" s="48" t="s">
        <v>148</v>
      </c>
      <c r="D16" s="131">
        <f>D17+D30</f>
        <v>1989.2</v>
      </c>
    </row>
    <row r="17" spans="1:4" ht="33.75" x14ac:dyDescent="0.25">
      <c r="A17" s="57" t="s">
        <v>247</v>
      </c>
      <c r="B17" s="153" t="s">
        <v>340</v>
      </c>
      <c r="C17" s="48" t="s">
        <v>148</v>
      </c>
      <c r="D17" s="131">
        <f>D18</f>
        <v>1671.7</v>
      </c>
    </row>
    <row r="18" spans="1:4" x14ac:dyDescent="0.25">
      <c r="A18" s="57" t="s">
        <v>248</v>
      </c>
      <c r="B18" s="153" t="s">
        <v>341</v>
      </c>
      <c r="C18" s="48"/>
      <c r="D18" s="131">
        <f>D19+D24+D27</f>
        <v>1671.7</v>
      </c>
    </row>
    <row r="19" spans="1:4" ht="22.5" x14ac:dyDescent="0.25">
      <c r="A19" s="57" t="s">
        <v>227</v>
      </c>
      <c r="B19" s="153" t="s">
        <v>342</v>
      </c>
      <c r="C19" s="48" t="s">
        <v>148</v>
      </c>
      <c r="D19" s="131">
        <f>D20+D22</f>
        <v>1482</v>
      </c>
    </row>
    <row r="20" spans="1:4" ht="45" x14ac:dyDescent="0.25">
      <c r="A20" s="50" t="s">
        <v>152</v>
      </c>
      <c r="B20" s="153" t="s">
        <v>342</v>
      </c>
      <c r="C20" s="48" t="s">
        <v>153</v>
      </c>
      <c r="D20" s="131">
        <f>D21</f>
        <v>1288.7</v>
      </c>
    </row>
    <row r="21" spans="1:4" x14ac:dyDescent="0.25">
      <c r="A21" s="50" t="s">
        <v>154</v>
      </c>
      <c r="B21" s="153" t="s">
        <v>342</v>
      </c>
      <c r="C21" s="48" t="s">
        <v>155</v>
      </c>
      <c r="D21" s="131">
        <v>1288.7</v>
      </c>
    </row>
    <row r="22" spans="1:4" ht="22.5" x14ac:dyDescent="0.25">
      <c r="A22" s="50" t="s">
        <v>329</v>
      </c>
      <c r="B22" s="153" t="s">
        <v>342</v>
      </c>
      <c r="C22" s="48" t="s">
        <v>149</v>
      </c>
      <c r="D22" s="131">
        <f>D23</f>
        <v>193.3</v>
      </c>
    </row>
    <row r="23" spans="1:4" ht="22.5" x14ac:dyDescent="0.25">
      <c r="A23" s="50" t="s">
        <v>150</v>
      </c>
      <c r="B23" s="153" t="s">
        <v>342</v>
      </c>
      <c r="C23" s="48" t="s">
        <v>151</v>
      </c>
      <c r="D23" s="131">
        <v>193.3</v>
      </c>
    </row>
    <row r="24" spans="1:4" ht="33.75" x14ac:dyDescent="0.25">
      <c r="A24" s="57" t="s">
        <v>249</v>
      </c>
      <c r="B24" s="153" t="s">
        <v>343</v>
      </c>
      <c r="C24" s="48"/>
      <c r="D24" s="131">
        <f>D25</f>
        <v>180.2</v>
      </c>
    </row>
    <row r="25" spans="1:4" ht="22.5" x14ac:dyDescent="0.25">
      <c r="A25" s="50" t="s">
        <v>329</v>
      </c>
      <c r="B25" s="153">
        <v>310182070</v>
      </c>
      <c r="C25" s="48" t="s">
        <v>149</v>
      </c>
      <c r="D25" s="131">
        <f>D26</f>
        <v>180.2</v>
      </c>
    </row>
    <row r="26" spans="1:4" ht="22.5" x14ac:dyDescent="0.25">
      <c r="A26" s="50" t="s">
        <v>150</v>
      </c>
      <c r="B26" s="153">
        <v>310182070</v>
      </c>
      <c r="C26" s="48" t="s">
        <v>151</v>
      </c>
      <c r="D26" s="131">
        <v>180.2</v>
      </c>
    </row>
    <row r="27" spans="1:4" ht="22.5" x14ac:dyDescent="0.25">
      <c r="A27" s="57" t="s">
        <v>333</v>
      </c>
      <c r="B27" s="58" t="s">
        <v>328</v>
      </c>
      <c r="C27" s="48" t="s">
        <v>148</v>
      </c>
      <c r="D27" s="131">
        <f>D28</f>
        <v>9.5</v>
      </c>
    </row>
    <row r="28" spans="1:4" ht="22.5" x14ac:dyDescent="0.25">
      <c r="A28" s="50" t="s">
        <v>329</v>
      </c>
      <c r="B28" s="58" t="s">
        <v>328</v>
      </c>
      <c r="C28" s="48" t="s">
        <v>149</v>
      </c>
      <c r="D28" s="131">
        <f>D29</f>
        <v>9.5</v>
      </c>
    </row>
    <row r="29" spans="1:4" ht="22.5" x14ac:dyDescent="0.25">
      <c r="A29" s="50" t="s">
        <v>150</v>
      </c>
      <c r="B29" s="58" t="s">
        <v>328</v>
      </c>
      <c r="C29" s="48" t="s">
        <v>151</v>
      </c>
      <c r="D29" s="131">
        <v>9.5</v>
      </c>
    </row>
    <row r="30" spans="1:4" x14ac:dyDescent="0.25">
      <c r="A30" s="57" t="s">
        <v>250</v>
      </c>
      <c r="B30" s="153" t="s">
        <v>344</v>
      </c>
      <c r="C30" s="48" t="s">
        <v>148</v>
      </c>
      <c r="D30" s="131">
        <f>D31</f>
        <v>317.5</v>
      </c>
    </row>
    <row r="31" spans="1:4" ht="22.5" x14ac:dyDescent="0.25">
      <c r="A31" s="57" t="s">
        <v>251</v>
      </c>
      <c r="B31" s="153" t="s">
        <v>346</v>
      </c>
      <c r="C31" s="48" t="s">
        <v>148</v>
      </c>
      <c r="D31" s="131">
        <f>D32</f>
        <v>317.5</v>
      </c>
    </row>
    <row r="32" spans="1:4" ht="22.5" x14ac:dyDescent="0.25">
      <c r="A32" s="57" t="s">
        <v>227</v>
      </c>
      <c r="B32" s="153" t="s">
        <v>345</v>
      </c>
      <c r="C32" s="48"/>
      <c r="D32" s="131">
        <f>D33+D35</f>
        <v>317.5</v>
      </c>
    </row>
    <row r="33" spans="1:4" ht="45" x14ac:dyDescent="0.25">
      <c r="A33" s="50" t="s">
        <v>152</v>
      </c>
      <c r="B33" s="153" t="s">
        <v>345</v>
      </c>
      <c r="C33" s="48" t="s">
        <v>153</v>
      </c>
      <c r="D33" s="131">
        <f>D34</f>
        <v>227.5</v>
      </c>
    </row>
    <row r="34" spans="1:4" x14ac:dyDescent="0.25">
      <c r="A34" s="50" t="s">
        <v>154</v>
      </c>
      <c r="B34" s="153" t="s">
        <v>345</v>
      </c>
      <c r="C34" s="48" t="s">
        <v>155</v>
      </c>
      <c r="D34" s="131">
        <v>227.5</v>
      </c>
    </row>
    <row r="35" spans="1:4" ht="22.5" x14ac:dyDescent="0.25">
      <c r="A35" s="50" t="s">
        <v>329</v>
      </c>
      <c r="B35" s="153" t="s">
        <v>345</v>
      </c>
      <c r="C35" s="48" t="s">
        <v>149</v>
      </c>
      <c r="D35" s="131">
        <f>D36</f>
        <v>90</v>
      </c>
    </row>
    <row r="36" spans="1:4" ht="22.5" x14ac:dyDescent="0.25">
      <c r="A36" s="50" t="s">
        <v>150</v>
      </c>
      <c r="B36" s="153" t="s">
        <v>345</v>
      </c>
      <c r="C36" s="48" t="s">
        <v>151</v>
      </c>
      <c r="D36" s="131">
        <v>90</v>
      </c>
    </row>
    <row r="37" spans="1:4" ht="33.75" x14ac:dyDescent="0.25">
      <c r="A37" s="57" t="s">
        <v>219</v>
      </c>
      <c r="B37" s="153" t="s">
        <v>347</v>
      </c>
      <c r="C37" s="48" t="s">
        <v>148</v>
      </c>
      <c r="D37" s="131">
        <f>D38</f>
        <v>4849.6000000000004</v>
      </c>
    </row>
    <row r="38" spans="1:4" x14ac:dyDescent="0.25">
      <c r="A38" s="57" t="s">
        <v>156</v>
      </c>
      <c r="B38" s="153" t="s">
        <v>348</v>
      </c>
      <c r="C38" s="48" t="s">
        <v>148</v>
      </c>
      <c r="D38" s="131">
        <f>D39</f>
        <v>4849.6000000000004</v>
      </c>
    </row>
    <row r="39" spans="1:4" ht="22.5" x14ac:dyDescent="0.25">
      <c r="A39" s="57" t="s">
        <v>253</v>
      </c>
      <c r="B39" s="153" t="s">
        <v>349</v>
      </c>
      <c r="C39" s="48"/>
      <c r="D39" s="131">
        <f>D40</f>
        <v>4849.6000000000004</v>
      </c>
    </row>
    <row r="40" spans="1:4" ht="22.5" x14ac:dyDescent="0.25">
      <c r="A40" s="57" t="s">
        <v>227</v>
      </c>
      <c r="B40" s="153" t="s">
        <v>350</v>
      </c>
      <c r="C40" s="48" t="s">
        <v>148</v>
      </c>
      <c r="D40" s="131">
        <f>D41+D43+D45</f>
        <v>4849.6000000000004</v>
      </c>
    </row>
    <row r="41" spans="1:4" ht="45" x14ac:dyDescent="0.25">
      <c r="A41" s="50" t="s">
        <v>152</v>
      </c>
      <c r="B41" s="153" t="s">
        <v>350</v>
      </c>
      <c r="C41" s="48" t="s">
        <v>153</v>
      </c>
      <c r="D41" s="131">
        <f>D42</f>
        <v>4081.8</v>
      </c>
    </row>
    <row r="42" spans="1:4" x14ac:dyDescent="0.25">
      <c r="A42" s="50" t="s">
        <v>154</v>
      </c>
      <c r="B42" s="153" t="s">
        <v>350</v>
      </c>
      <c r="C42" s="48" t="s">
        <v>155</v>
      </c>
      <c r="D42" s="131">
        <v>4081.8</v>
      </c>
    </row>
    <row r="43" spans="1:4" ht="22.5" x14ac:dyDescent="0.25">
      <c r="A43" s="50" t="s">
        <v>329</v>
      </c>
      <c r="B43" s="153" t="s">
        <v>350</v>
      </c>
      <c r="C43" s="48" t="s">
        <v>149</v>
      </c>
      <c r="D43" s="131">
        <f>D44</f>
        <v>754.3</v>
      </c>
    </row>
    <row r="44" spans="1:4" ht="22.5" x14ac:dyDescent="0.25">
      <c r="A44" s="50" t="s">
        <v>150</v>
      </c>
      <c r="B44" s="153" t="s">
        <v>350</v>
      </c>
      <c r="C44" s="48" t="s">
        <v>151</v>
      </c>
      <c r="D44" s="131">
        <v>754.3</v>
      </c>
    </row>
    <row r="45" spans="1:4" x14ac:dyDescent="0.25">
      <c r="A45" s="50" t="s">
        <v>159</v>
      </c>
      <c r="B45" s="153" t="s">
        <v>350</v>
      </c>
      <c r="C45" s="48" t="s">
        <v>160</v>
      </c>
      <c r="D45" s="131">
        <f>D46</f>
        <v>13.5</v>
      </c>
    </row>
    <row r="46" spans="1:4" x14ac:dyDescent="0.25">
      <c r="A46" s="50" t="s">
        <v>161</v>
      </c>
      <c r="B46" s="153" t="s">
        <v>350</v>
      </c>
      <c r="C46" s="48" t="s">
        <v>162</v>
      </c>
      <c r="D46" s="131">
        <f>13500/1000</f>
        <v>13.5</v>
      </c>
    </row>
    <row r="47" spans="1:4" ht="33.75" x14ac:dyDescent="0.25">
      <c r="A47" s="57" t="s">
        <v>217</v>
      </c>
      <c r="B47" s="153" t="s">
        <v>351</v>
      </c>
      <c r="C47" s="48" t="s">
        <v>148</v>
      </c>
      <c r="D47" s="131">
        <f>D48+D56+D64+D69</f>
        <v>4220</v>
      </c>
    </row>
    <row r="48" spans="1:4" ht="22.5" x14ac:dyDescent="0.25">
      <c r="A48" s="57" t="s">
        <v>163</v>
      </c>
      <c r="B48" s="153" t="s">
        <v>352</v>
      </c>
      <c r="C48" s="48" t="s">
        <v>148</v>
      </c>
      <c r="D48" s="131">
        <f>D49</f>
        <v>3684.2</v>
      </c>
    </row>
    <row r="49" spans="1:4" ht="22.5" x14ac:dyDescent="0.25">
      <c r="A49" s="57" t="s">
        <v>242</v>
      </c>
      <c r="B49" s="153" t="s">
        <v>353</v>
      </c>
      <c r="C49" s="48" t="s">
        <v>148</v>
      </c>
      <c r="D49" s="131">
        <f>D50+D53</f>
        <v>3684.2</v>
      </c>
    </row>
    <row r="50" spans="1:4" ht="45" x14ac:dyDescent="0.25">
      <c r="A50" s="57" t="s">
        <v>267</v>
      </c>
      <c r="B50" s="153" t="s">
        <v>354</v>
      </c>
      <c r="C50" s="48"/>
      <c r="D50" s="131">
        <f>D51</f>
        <v>3500</v>
      </c>
    </row>
    <row r="51" spans="1:4" ht="22.5" x14ac:dyDescent="0.25">
      <c r="A51" s="50" t="s">
        <v>329</v>
      </c>
      <c r="B51" s="153" t="s">
        <v>354</v>
      </c>
      <c r="C51" s="48" t="s">
        <v>149</v>
      </c>
      <c r="D51" s="131">
        <f>D52</f>
        <v>3500</v>
      </c>
    </row>
    <row r="52" spans="1:4" ht="22.5" x14ac:dyDescent="0.25">
      <c r="A52" s="50" t="s">
        <v>150</v>
      </c>
      <c r="B52" s="153" t="s">
        <v>354</v>
      </c>
      <c r="C52" s="48" t="s">
        <v>151</v>
      </c>
      <c r="D52" s="131">
        <v>3500</v>
      </c>
    </row>
    <row r="53" spans="1:4" ht="22.5" x14ac:dyDescent="0.25">
      <c r="A53" s="50" t="s">
        <v>333</v>
      </c>
      <c r="B53" s="153" t="s">
        <v>355</v>
      </c>
      <c r="C53" s="48"/>
      <c r="D53" s="131">
        <f>D54</f>
        <v>184.2</v>
      </c>
    </row>
    <row r="54" spans="1:4" ht="22.5" x14ac:dyDescent="0.25">
      <c r="A54" s="50" t="s">
        <v>329</v>
      </c>
      <c r="B54" s="153" t="s">
        <v>326</v>
      </c>
      <c r="C54" s="48">
        <v>200</v>
      </c>
      <c r="D54" s="131">
        <f>D55</f>
        <v>184.2</v>
      </c>
    </row>
    <row r="55" spans="1:4" ht="22.5" x14ac:dyDescent="0.25">
      <c r="A55" s="50" t="s">
        <v>150</v>
      </c>
      <c r="B55" s="153" t="s">
        <v>326</v>
      </c>
      <c r="C55" s="48">
        <v>240</v>
      </c>
      <c r="D55" s="131">
        <v>184.2</v>
      </c>
    </row>
    <row r="56" spans="1:4" ht="22.5" x14ac:dyDescent="0.25">
      <c r="A56" s="57" t="s">
        <v>164</v>
      </c>
      <c r="B56" s="153" t="s">
        <v>356</v>
      </c>
      <c r="C56" s="48" t="s">
        <v>148</v>
      </c>
      <c r="D56" s="131">
        <f>D57</f>
        <v>481</v>
      </c>
    </row>
    <row r="57" spans="1:4" ht="22.5" x14ac:dyDescent="0.25">
      <c r="A57" s="57" t="s">
        <v>254</v>
      </c>
      <c r="B57" s="153" t="s">
        <v>357</v>
      </c>
      <c r="C57" s="48"/>
      <c r="D57" s="131">
        <f>D58+D61</f>
        <v>481</v>
      </c>
    </row>
    <row r="58" spans="1:4" ht="22.5" x14ac:dyDescent="0.25">
      <c r="A58" s="57" t="s">
        <v>255</v>
      </c>
      <c r="B58" s="153" t="s">
        <v>358</v>
      </c>
      <c r="C58" s="48"/>
      <c r="D58" s="131">
        <f>D59</f>
        <v>181</v>
      </c>
    </row>
    <row r="59" spans="1:4" ht="22.5" x14ac:dyDescent="0.25">
      <c r="A59" s="57" t="s">
        <v>257</v>
      </c>
      <c r="B59" s="153" t="s">
        <v>358</v>
      </c>
      <c r="C59" s="48">
        <v>600</v>
      </c>
      <c r="D59" s="131">
        <f>D60</f>
        <v>181</v>
      </c>
    </row>
    <row r="60" spans="1:4" ht="22.5" x14ac:dyDescent="0.25">
      <c r="A60" s="57" t="s">
        <v>256</v>
      </c>
      <c r="B60" s="153" t="s">
        <v>358</v>
      </c>
      <c r="C60" s="48">
        <v>630</v>
      </c>
      <c r="D60" s="131">
        <v>181</v>
      </c>
    </row>
    <row r="61" spans="1:4" ht="22.5" x14ac:dyDescent="0.25">
      <c r="A61" s="57" t="s">
        <v>230</v>
      </c>
      <c r="B61" s="153" t="s">
        <v>359</v>
      </c>
      <c r="C61" s="48"/>
      <c r="D61" s="131">
        <f>D62</f>
        <v>300</v>
      </c>
    </row>
    <row r="62" spans="1:4" ht="22.5" x14ac:dyDescent="0.25">
      <c r="A62" s="50" t="s">
        <v>329</v>
      </c>
      <c r="B62" s="153" t="s">
        <v>359</v>
      </c>
      <c r="C62" s="48" t="s">
        <v>149</v>
      </c>
      <c r="D62" s="131">
        <f>D63</f>
        <v>300</v>
      </c>
    </row>
    <row r="63" spans="1:4" ht="22.5" x14ac:dyDescent="0.25">
      <c r="A63" s="50" t="s">
        <v>150</v>
      </c>
      <c r="B63" s="153" t="s">
        <v>359</v>
      </c>
      <c r="C63" s="48" t="s">
        <v>151</v>
      </c>
      <c r="D63" s="131">
        <v>300</v>
      </c>
    </row>
    <row r="64" spans="1:4" ht="22.5" x14ac:dyDescent="0.25">
      <c r="A64" s="57" t="s">
        <v>165</v>
      </c>
      <c r="B64" s="153" t="s">
        <v>360</v>
      </c>
      <c r="C64" s="48" t="s">
        <v>148</v>
      </c>
      <c r="D64" s="131">
        <f>D65</f>
        <v>14.8</v>
      </c>
    </row>
    <row r="65" spans="1:4" ht="22.5" x14ac:dyDescent="0.25">
      <c r="A65" s="57" t="s">
        <v>268</v>
      </c>
      <c r="B65" s="153" t="s">
        <v>361</v>
      </c>
      <c r="C65" s="48" t="s">
        <v>148</v>
      </c>
      <c r="D65" s="131">
        <f>D66</f>
        <v>14.8</v>
      </c>
    </row>
    <row r="66" spans="1:4" ht="22.5" x14ac:dyDescent="0.25">
      <c r="A66" s="57" t="s">
        <v>269</v>
      </c>
      <c r="B66" s="153" t="s">
        <v>362</v>
      </c>
      <c r="C66" s="48"/>
      <c r="D66" s="131">
        <f>D67</f>
        <v>14.8</v>
      </c>
    </row>
    <row r="67" spans="1:4" ht="22.5" x14ac:dyDescent="0.25">
      <c r="A67" s="50" t="s">
        <v>329</v>
      </c>
      <c r="B67" s="153" t="s">
        <v>362</v>
      </c>
      <c r="C67" s="48" t="s">
        <v>149</v>
      </c>
      <c r="D67" s="131">
        <f>D68</f>
        <v>14.8</v>
      </c>
    </row>
    <row r="68" spans="1:4" ht="22.5" x14ac:dyDescent="0.25">
      <c r="A68" s="50" t="s">
        <v>150</v>
      </c>
      <c r="B68" s="153" t="s">
        <v>362</v>
      </c>
      <c r="C68" s="48" t="s">
        <v>151</v>
      </c>
      <c r="D68" s="131">
        <v>14.8</v>
      </c>
    </row>
    <row r="69" spans="1:4" x14ac:dyDescent="0.25">
      <c r="A69" s="57" t="s">
        <v>243</v>
      </c>
      <c r="B69" s="153" t="s">
        <v>363</v>
      </c>
      <c r="C69" s="48" t="s">
        <v>148</v>
      </c>
      <c r="D69" s="131">
        <f>D70</f>
        <v>40</v>
      </c>
    </row>
    <row r="70" spans="1:4" ht="22.5" x14ac:dyDescent="0.25">
      <c r="A70" s="57" t="s">
        <v>270</v>
      </c>
      <c r="B70" s="153" t="s">
        <v>364</v>
      </c>
      <c r="C70" s="48" t="s">
        <v>148</v>
      </c>
      <c r="D70" s="131">
        <f>D71</f>
        <v>40</v>
      </c>
    </row>
    <row r="71" spans="1:4" ht="22.5" x14ac:dyDescent="0.25">
      <c r="A71" s="57" t="s">
        <v>230</v>
      </c>
      <c r="B71" s="153" t="s">
        <v>365</v>
      </c>
      <c r="C71" s="48"/>
      <c r="D71" s="131">
        <f>D72</f>
        <v>40</v>
      </c>
    </row>
    <row r="72" spans="1:4" ht="22.5" x14ac:dyDescent="0.25">
      <c r="A72" s="50" t="s">
        <v>329</v>
      </c>
      <c r="B72" s="153" t="s">
        <v>365</v>
      </c>
      <c r="C72" s="48" t="s">
        <v>149</v>
      </c>
      <c r="D72" s="131">
        <f>D73</f>
        <v>40</v>
      </c>
    </row>
    <row r="73" spans="1:4" ht="22.5" x14ac:dyDescent="0.25">
      <c r="A73" s="50" t="s">
        <v>150</v>
      </c>
      <c r="B73" s="153" t="s">
        <v>365</v>
      </c>
      <c r="C73" s="48" t="s">
        <v>151</v>
      </c>
      <c r="D73" s="131">
        <v>40</v>
      </c>
    </row>
    <row r="74" spans="1:4" ht="33.75" x14ac:dyDescent="0.25">
      <c r="A74" s="50" t="s">
        <v>213</v>
      </c>
      <c r="B74" s="58">
        <v>1000000000</v>
      </c>
      <c r="C74" s="48"/>
      <c r="D74" s="131">
        <f>D75+D87+D92</f>
        <v>76.8</v>
      </c>
    </row>
    <row r="75" spans="1:4" x14ac:dyDescent="0.25">
      <c r="A75" s="50" t="s">
        <v>166</v>
      </c>
      <c r="B75" s="58">
        <v>1010000000</v>
      </c>
      <c r="C75" s="48"/>
      <c r="D75" s="131">
        <f>D76+D83</f>
        <v>67.8</v>
      </c>
    </row>
    <row r="76" spans="1:4" ht="22.5" x14ac:dyDescent="0.25">
      <c r="A76" s="50" t="s">
        <v>237</v>
      </c>
      <c r="B76" s="58">
        <v>1010300000</v>
      </c>
      <c r="C76" s="48"/>
      <c r="D76" s="131">
        <f>D77+D80</f>
        <v>27.8</v>
      </c>
    </row>
    <row r="77" spans="1:4" x14ac:dyDescent="0.25">
      <c r="A77" s="50" t="s">
        <v>238</v>
      </c>
      <c r="B77" s="58">
        <v>1010382300</v>
      </c>
      <c r="C77" s="48"/>
      <c r="D77" s="131">
        <f>D78</f>
        <v>23.3</v>
      </c>
    </row>
    <row r="78" spans="1:4" ht="45" x14ac:dyDescent="0.25">
      <c r="A78" s="50" t="s">
        <v>152</v>
      </c>
      <c r="B78" s="58">
        <v>1010382300</v>
      </c>
      <c r="C78" s="48">
        <v>100</v>
      </c>
      <c r="D78" s="131">
        <f>D79</f>
        <v>23.3</v>
      </c>
    </row>
    <row r="79" spans="1:4" x14ac:dyDescent="0.25">
      <c r="A79" s="50" t="s">
        <v>154</v>
      </c>
      <c r="B79" s="58">
        <v>1010382300</v>
      </c>
      <c r="C79" s="48">
        <v>110</v>
      </c>
      <c r="D79" s="131">
        <v>23.3</v>
      </c>
    </row>
    <row r="80" spans="1:4" ht="22.5" x14ac:dyDescent="0.25">
      <c r="A80" s="50" t="s">
        <v>333</v>
      </c>
      <c r="B80" s="58" t="s">
        <v>325</v>
      </c>
      <c r="C80" s="48"/>
      <c r="D80" s="131">
        <f>D81</f>
        <v>4.5</v>
      </c>
    </row>
    <row r="81" spans="1:4" ht="22.5" x14ac:dyDescent="0.25">
      <c r="A81" s="50" t="s">
        <v>329</v>
      </c>
      <c r="B81" s="58" t="s">
        <v>325</v>
      </c>
      <c r="C81" s="48">
        <v>200</v>
      </c>
      <c r="D81" s="131">
        <f>D82</f>
        <v>4.5</v>
      </c>
    </row>
    <row r="82" spans="1:4" ht="22.5" x14ac:dyDescent="0.25">
      <c r="A82" s="50" t="s">
        <v>150</v>
      </c>
      <c r="B82" s="58" t="s">
        <v>325</v>
      </c>
      <c r="C82" s="48">
        <v>240</v>
      </c>
      <c r="D82" s="131">
        <v>4.5</v>
      </c>
    </row>
    <row r="83" spans="1:4" ht="33.75" x14ac:dyDescent="0.25">
      <c r="A83" s="50" t="s">
        <v>233</v>
      </c>
      <c r="B83" s="58">
        <v>1010800000</v>
      </c>
      <c r="C83" s="48"/>
      <c r="D83" s="131">
        <f>D84</f>
        <v>40</v>
      </c>
    </row>
    <row r="84" spans="1:4" ht="45" x14ac:dyDescent="0.25">
      <c r="A84" s="50" t="s">
        <v>332</v>
      </c>
      <c r="B84" s="58" t="s">
        <v>324</v>
      </c>
      <c r="C84" s="48"/>
      <c r="D84" s="131">
        <f>D85</f>
        <v>40</v>
      </c>
    </row>
    <row r="85" spans="1:4" ht="22.5" x14ac:dyDescent="0.25">
      <c r="A85" s="50" t="s">
        <v>329</v>
      </c>
      <c r="B85" s="58" t="s">
        <v>324</v>
      </c>
      <c r="C85" s="48">
        <v>200</v>
      </c>
      <c r="D85" s="131">
        <f>D86</f>
        <v>40</v>
      </c>
    </row>
    <row r="86" spans="1:4" ht="22.5" x14ac:dyDescent="0.25">
      <c r="A86" s="50" t="s">
        <v>150</v>
      </c>
      <c r="B86" s="58" t="s">
        <v>324</v>
      </c>
      <c r="C86" s="48">
        <v>240</v>
      </c>
      <c r="D86" s="131">
        <v>40</v>
      </c>
    </row>
    <row r="87" spans="1:4" ht="22.5" x14ac:dyDescent="0.25">
      <c r="A87" s="57" t="s">
        <v>224</v>
      </c>
      <c r="B87" s="58">
        <v>1020000000</v>
      </c>
      <c r="C87" s="48" t="s">
        <v>148</v>
      </c>
      <c r="D87" s="131">
        <f>D88</f>
        <v>4</v>
      </c>
    </row>
    <row r="88" spans="1:4" ht="33.75" x14ac:dyDescent="0.25">
      <c r="A88" s="57" t="s">
        <v>225</v>
      </c>
      <c r="B88" s="58">
        <v>1020100000</v>
      </c>
      <c r="C88" s="48" t="s">
        <v>148</v>
      </c>
      <c r="D88" s="131">
        <f>D89</f>
        <v>4</v>
      </c>
    </row>
    <row r="89" spans="1:4" ht="22.5" x14ac:dyDescent="0.25">
      <c r="A89" s="57" t="s">
        <v>226</v>
      </c>
      <c r="B89" s="58">
        <v>1020120040</v>
      </c>
      <c r="C89" s="48"/>
      <c r="D89" s="132">
        <f>D90</f>
        <v>4</v>
      </c>
    </row>
    <row r="90" spans="1:4" ht="22.5" x14ac:dyDescent="0.25">
      <c r="A90" s="50" t="s">
        <v>329</v>
      </c>
      <c r="B90" s="87">
        <v>1020120040</v>
      </c>
      <c r="C90" s="48" t="s">
        <v>149</v>
      </c>
      <c r="D90" s="133">
        <f>D91</f>
        <v>4</v>
      </c>
    </row>
    <row r="91" spans="1:4" ht="22.5" x14ac:dyDescent="0.25">
      <c r="A91" s="85" t="s">
        <v>150</v>
      </c>
      <c r="B91" s="87">
        <v>1020120040</v>
      </c>
      <c r="C91" s="48" t="s">
        <v>151</v>
      </c>
      <c r="D91" s="133">
        <v>4</v>
      </c>
    </row>
    <row r="92" spans="1:4" x14ac:dyDescent="0.25">
      <c r="A92" s="54" t="s">
        <v>240</v>
      </c>
      <c r="B92" s="55">
        <v>1030000000</v>
      </c>
      <c r="C92" s="54"/>
      <c r="D92" s="134">
        <f>D93</f>
        <v>5</v>
      </c>
    </row>
    <row r="93" spans="1:4" ht="34.5" x14ac:dyDescent="0.25">
      <c r="A93" s="54" t="s">
        <v>241</v>
      </c>
      <c r="B93" s="55">
        <v>1030100000</v>
      </c>
      <c r="C93" s="54"/>
      <c r="D93" s="134">
        <f>D94</f>
        <v>5</v>
      </c>
    </row>
    <row r="94" spans="1:4" ht="23.25" x14ac:dyDescent="0.25">
      <c r="A94" s="54" t="s">
        <v>230</v>
      </c>
      <c r="B94" s="55">
        <v>1030199990</v>
      </c>
      <c r="C94" s="54"/>
      <c r="D94" s="134">
        <f>D95</f>
        <v>5</v>
      </c>
    </row>
    <row r="95" spans="1:4" ht="22.5" x14ac:dyDescent="0.25">
      <c r="A95" s="50" t="s">
        <v>329</v>
      </c>
      <c r="B95" s="55">
        <v>1030199990</v>
      </c>
      <c r="C95" s="48" t="s">
        <v>149</v>
      </c>
      <c r="D95" s="134">
        <f>D96</f>
        <v>5</v>
      </c>
    </row>
    <row r="96" spans="1:4" ht="22.5" x14ac:dyDescent="0.25">
      <c r="A96" s="50" t="s">
        <v>150</v>
      </c>
      <c r="B96" s="55">
        <v>1030199990</v>
      </c>
      <c r="C96" s="48" t="s">
        <v>151</v>
      </c>
      <c r="D96" s="134">
        <v>5</v>
      </c>
    </row>
    <row r="97" spans="1:4" ht="33.75" x14ac:dyDescent="0.25">
      <c r="A97" s="57" t="s">
        <v>211</v>
      </c>
      <c r="B97" s="58">
        <v>1100000000</v>
      </c>
      <c r="C97" s="48" t="s">
        <v>148</v>
      </c>
      <c r="D97" s="131">
        <f>D98+D106</f>
        <v>60</v>
      </c>
    </row>
    <row r="98" spans="1:4" ht="33.75" x14ac:dyDescent="0.25">
      <c r="A98" s="57" t="s">
        <v>167</v>
      </c>
      <c r="B98" s="58">
        <v>1110000000</v>
      </c>
      <c r="C98" s="48" t="s">
        <v>148</v>
      </c>
      <c r="D98" s="131">
        <f t="shared" ref="D98:D101" si="0">D99</f>
        <v>55</v>
      </c>
    </row>
    <row r="99" spans="1:4" ht="22.5" x14ac:dyDescent="0.25">
      <c r="A99" s="57" t="s">
        <v>262</v>
      </c>
      <c r="B99" s="58">
        <v>1110100000</v>
      </c>
      <c r="C99" s="48" t="s">
        <v>148</v>
      </c>
      <c r="D99" s="131">
        <f>D100+D103</f>
        <v>55</v>
      </c>
    </row>
    <row r="100" spans="1:4" x14ac:dyDescent="0.25">
      <c r="A100" s="57" t="s">
        <v>140</v>
      </c>
      <c r="B100" s="58">
        <v>1110122020</v>
      </c>
      <c r="C100" s="48"/>
      <c r="D100" s="131">
        <f t="shared" si="0"/>
        <v>50</v>
      </c>
    </row>
    <row r="101" spans="1:4" x14ac:dyDescent="0.25">
      <c r="A101" s="50" t="s">
        <v>159</v>
      </c>
      <c r="B101" s="58">
        <v>1110122020</v>
      </c>
      <c r="C101" s="48" t="s">
        <v>160</v>
      </c>
      <c r="D101" s="131">
        <f t="shared" si="0"/>
        <v>50</v>
      </c>
    </row>
    <row r="102" spans="1:4" x14ac:dyDescent="0.25">
      <c r="A102" s="50" t="s">
        <v>141</v>
      </c>
      <c r="B102" s="58">
        <v>1110122020</v>
      </c>
      <c r="C102" s="48" t="s">
        <v>134</v>
      </c>
      <c r="D102" s="131">
        <v>50</v>
      </c>
    </row>
    <row r="103" spans="1:4" ht="22.5" x14ac:dyDescent="0.25">
      <c r="A103" s="57" t="s">
        <v>230</v>
      </c>
      <c r="B103" s="58">
        <v>1110199990</v>
      </c>
      <c r="C103" s="48"/>
      <c r="D103" s="131">
        <f>D104</f>
        <v>5</v>
      </c>
    </row>
    <row r="104" spans="1:4" ht="22.5" x14ac:dyDescent="0.25">
      <c r="A104" s="50" t="s">
        <v>329</v>
      </c>
      <c r="B104" s="58">
        <v>1110199990</v>
      </c>
      <c r="C104" s="48" t="s">
        <v>149</v>
      </c>
      <c r="D104" s="131">
        <f>D105</f>
        <v>5</v>
      </c>
    </row>
    <row r="105" spans="1:4" ht="22.5" x14ac:dyDescent="0.25">
      <c r="A105" s="50" t="s">
        <v>150</v>
      </c>
      <c r="B105" s="58">
        <v>1110199990</v>
      </c>
      <c r="C105" s="48" t="s">
        <v>151</v>
      </c>
      <c r="D105" s="131">
        <v>5</v>
      </c>
    </row>
    <row r="106" spans="1:4" x14ac:dyDescent="0.25">
      <c r="A106" s="57" t="s">
        <v>168</v>
      </c>
      <c r="B106" s="58">
        <v>1120000000</v>
      </c>
      <c r="C106" s="48" t="s">
        <v>148</v>
      </c>
      <c r="D106" s="131">
        <f>D107</f>
        <v>5</v>
      </c>
    </row>
    <row r="107" spans="1:4" ht="22.5" x14ac:dyDescent="0.25">
      <c r="A107" s="57" t="s">
        <v>266</v>
      </c>
      <c r="B107" s="58">
        <v>1120200000</v>
      </c>
      <c r="C107" s="48" t="s">
        <v>148</v>
      </c>
      <c r="D107" s="131">
        <f>D108</f>
        <v>5</v>
      </c>
    </row>
    <row r="108" spans="1:4" ht="22.5" x14ac:dyDescent="0.25">
      <c r="A108" s="57" t="s">
        <v>230</v>
      </c>
      <c r="B108" s="58">
        <v>1120299990</v>
      </c>
      <c r="C108" s="48"/>
      <c r="D108" s="131">
        <f>D109</f>
        <v>5</v>
      </c>
    </row>
    <row r="109" spans="1:4" ht="22.5" x14ac:dyDescent="0.25">
      <c r="A109" s="50" t="s">
        <v>329</v>
      </c>
      <c r="B109" s="58">
        <v>1120299990</v>
      </c>
      <c r="C109" s="48" t="s">
        <v>149</v>
      </c>
      <c r="D109" s="131">
        <f>D110</f>
        <v>5</v>
      </c>
    </row>
    <row r="110" spans="1:4" ht="22.5" x14ac:dyDescent="0.25">
      <c r="A110" s="50" t="s">
        <v>150</v>
      </c>
      <c r="B110" s="58">
        <v>1120299990</v>
      </c>
      <c r="C110" s="48" t="s">
        <v>151</v>
      </c>
      <c r="D110" s="131">
        <v>5</v>
      </c>
    </row>
    <row r="111" spans="1:4" ht="22.5" x14ac:dyDescent="0.25">
      <c r="A111" s="88" t="s">
        <v>214</v>
      </c>
      <c r="B111" s="87">
        <v>1200000000</v>
      </c>
      <c r="C111" s="48" t="s">
        <v>148</v>
      </c>
      <c r="D111" s="133">
        <f>D112</f>
        <v>15</v>
      </c>
    </row>
    <row r="112" spans="1:4" ht="22.5" x14ac:dyDescent="0.25">
      <c r="A112" s="88" t="s">
        <v>300</v>
      </c>
      <c r="B112" s="87">
        <v>1220000000</v>
      </c>
      <c r="C112" s="48" t="s">
        <v>148</v>
      </c>
      <c r="D112" s="133">
        <f>D113</f>
        <v>15</v>
      </c>
    </row>
    <row r="113" spans="1:4" ht="22.5" x14ac:dyDescent="0.25">
      <c r="A113" s="57" t="s">
        <v>229</v>
      </c>
      <c r="B113" s="58">
        <v>1220200000</v>
      </c>
      <c r="C113" s="48"/>
      <c r="D113" s="131">
        <f>D114</f>
        <v>15</v>
      </c>
    </row>
    <row r="114" spans="1:4" ht="22.5" x14ac:dyDescent="0.25">
      <c r="A114" s="57" t="s">
        <v>230</v>
      </c>
      <c r="B114" s="58">
        <v>1220299990</v>
      </c>
      <c r="C114" s="48"/>
      <c r="D114" s="131">
        <f>D115</f>
        <v>15</v>
      </c>
    </row>
    <row r="115" spans="1:4" ht="22.5" x14ac:dyDescent="0.25">
      <c r="A115" s="50" t="s">
        <v>329</v>
      </c>
      <c r="B115" s="58">
        <v>1220299990</v>
      </c>
      <c r="C115" s="48" t="s">
        <v>149</v>
      </c>
      <c r="D115" s="131">
        <f>D116</f>
        <v>15</v>
      </c>
    </row>
    <row r="116" spans="1:4" ht="22.5" x14ac:dyDescent="0.25">
      <c r="A116" s="50" t="s">
        <v>150</v>
      </c>
      <c r="B116" s="58">
        <v>1220299990</v>
      </c>
      <c r="C116" s="48" t="s">
        <v>151</v>
      </c>
      <c r="D116" s="131">
        <v>15</v>
      </c>
    </row>
    <row r="117" spans="1:4" ht="22.5" x14ac:dyDescent="0.25">
      <c r="A117" s="57" t="s">
        <v>216</v>
      </c>
      <c r="B117" s="58">
        <v>1400000000</v>
      </c>
      <c r="C117" s="48" t="s">
        <v>148</v>
      </c>
      <c r="D117" s="131">
        <f t="shared" ref="D117:D121" si="1">D118</f>
        <v>259.60000000000002</v>
      </c>
    </row>
    <row r="118" spans="1:4" ht="33.75" x14ac:dyDescent="0.25">
      <c r="A118" s="57" t="s">
        <v>307</v>
      </c>
      <c r="B118" s="58">
        <v>1410000000</v>
      </c>
      <c r="C118" s="48" t="s">
        <v>148</v>
      </c>
      <c r="D118" s="131">
        <f t="shared" si="1"/>
        <v>259.60000000000002</v>
      </c>
    </row>
    <row r="119" spans="1:4" ht="33.75" x14ac:dyDescent="0.25">
      <c r="A119" s="57" t="s">
        <v>305</v>
      </c>
      <c r="B119" s="58">
        <v>1410100000</v>
      </c>
      <c r="C119" s="48" t="s">
        <v>148</v>
      </c>
      <c r="D119" s="131">
        <f t="shared" si="1"/>
        <v>259.60000000000002</v>
      </c>
    </row>
    <row r="120" spans="1:4" x14ac:dyDescent="0.25">
      <c r="A120" s="57" t="s">
        <v>143</v>
      </c>
      <c r="B120" s="58">
        <v>1410120070</v>
      </c>
      <c r="C120" s="48"/>
      <c r="D120" s="131">
        <f t="shared" si="1"/>
        <v>259.60000000000002</v>
      </c>
    </row>
    <row r="121" spans="1:4" ht="22.5" x14ac:dyDescent="0.25">
      <c r="A121" s="50" t="s">
        <v>329</v>
      </c>
      <c r="B121" s="58">
        <v>1410120070</v>
      </c>
      <c r="C121" s="48" t="s">
        <v>149</v>
      </c>
      <c r="D121" s="131">
        <f t="shared" si="1"/>
        <v>259.60000000000002</v>
      </c>
    </row>
    <row r="122" spans="1:4" ht="22.5" x14ac:dyDescent="0.25">
      <c r="A122" s="50" t="s">
        <v>150</v>
      </c>
      <c r="B122" s="58">
        <v>1410120070</v>
      </c>
      <c r="C122" s="48" t="s">
        <v>151</v>
      </c>
      <c r="D122" s="131">
        <v>259.60000000000002</v>
      </c>
    </row>
    <row r="123" spans="1:4" ht="22.5" x14ac:dyDescent="0.25">
      <c r="A123" s="57" t="s">
        <v>215</v>
      </c>
      <c r="B123" s="58">
        <v>1700000000</v>
      </c>
      <c r="C123" s="48" t="s">
        <v>148</v>
      </c>
      <c r="D123" s="131">
        <f>D124+D130+D134+D138</f>
        <v>1018.1999999999999</v>
      </c>
    </row>
    <row r="124" spans="1:4" ht="33.75" x14ac:dyDescent="0.25">
      <c r="A124" s="57" t="s">
        <v>310</v>
      </c>
      <c r="B124" s="58">
        <v>1700100000</v>
      </c>
      <c r="C124" s="48" t="s">
        <v>148</v>
      </c>
      <c r="D124" s="131">
        <f>D125</f>
        <v>667.9</v>
      </c>
    </row>
    <row r="125" spans="1:4" ht="22.5" x14ac:dyDescent="0.25">
      <c r="A125" s="57" t="s">
        <v>230</v>
      </c>
      <c r="B125" s="58">
        <v>1700199990</v>
      </c>
      <c r="C125" s="48"/>
      <c r="D125" s="131">
        <f>D126+D128</f>
        <v>667.9</v>
      </c>
    </row>
    <row r="126" spans="1:4" ht="22.5" x14ac:dyDescent="0.25">
      <c r="A126" s="50" t="s">
        <v>329</v>
      </c>
      <c r="B126" s="58">
        <v>1700199990</v>
      </c>
      <c r="C126" s="48" t="s">
        <v>149</v>
      </c>
      <c r="D126" s="131">
        <f>D127</f>
        <v>657.1</v>
      </c>
    </row>
    <row r="127" spans="1:4" ht="22.5" x14ac:dyDescent="0.25">
      <c r="A127" s="50" t="s">
        <v>150</v>
      </c>
      <c r="B127" s="58">
        <v>1700199990</v>
      </c>
      <c r="C127" s="48" t="s">
        <v>151</v>
      </c>
      <c r="D127" s="131">
        <v>657.1</v>
      </c>
    </row>
    <row r="128" spans="1:4" x14ac:dyDescent="0.25">
      <c r="A128" s="50" t="s">
        <v>159</v>
      </c>
      <c r="B128" s="58">
        <v>1700199990</v>
      </c>
      <c r="C128" s="48" t="s">
        <v>160</v>
      </c>
      <c r="D128" s="131">
        <f>D129</f>
        <v>10.8</v>
      </c>
    </row>
    <row r="129" spans="1:4" x14ac:dyDescent="0.25">
      <c r="A129" s="50" t="s">
        <v>161</v>
      </c>
      <c r="B129" s="58">
        <v>1700199990</v>
      </c>
      <c r="C129" s="48" t="s">
        <v>162</v>
      </c>
      <c r="D129" s="131">
        <v>10.8</v>
      </c>
    </row>
    <row r="130" spans="1:4" ht="22.5" x14ac:dyDescent="0.25">
      <c r="A130" s="50" t="s">
        <v>264</v>
      </c>
      <c r="B130" s="58">
        <v>1700200000</v>
      </c>
      <c r="C130" s="48"/>
      <c r="D130" s="131">
        <f>D131</f>
        <v>300</v>
      </c>
    </row>
    <row r="131" spans="1:4" ht="22.5" x14ac:dyDescent="0.25">
      <c r="A131" s="50" t="s">
        <v>230</v>
      </c>
      <c r="B131" s="58">
        <v>1700299990</v>
      </c>
      <c r="C131" s="48"/>
      <c r="D131" s="131">
        <f>D132</f>
        <v>300</v>
      </c>
    </row>
    <row r="132" spans="1:4" ht="22.5" x14ac:dyDescent="0.25">
      <c r="A132" s="50" t="s">
        <v>329</v>
      </c>
      <c r="B132" s="58">
        <v>1700299990</v>
      </c>
      <c r="C132" s="48">
        <v>200</v>
      </c>
      <c r="D132" s="131">
        <f>D133</f>
        <v>300</v>
      </c>
    </row>
    <row r="133" spans="1:4" ht="22.5" x14ac:dyDescent="0.25">
      <c r="A133" s="50" t="s">
        <v>150</v>
      </c>
      <c r="B133" s="58">
        <v>1700299990</v>
      </c>
      <c r="C133" s="48">
        <v>240</v>
      </c>
      <c r="D133" s="131">
        <v>300</v>
      </c>
    </row>
    <row r="134" spans="1:4" ht="67.5" x14ac:dyDescent="0.25">
      <c r="A134" s="50" t="s">
        <v>265</v>
      </c>
      <c r="B134" s="58">
        <v>1700300000</v>
      </c>
      <c r="C134" s="48"/>
      <c r="D134" s="131">
        <f>D135</f>
        <v>5.3</v>
      </c>
    </row>
    <row r="135" spans="1:4" ht="45" x14ac:dyDescent="0.25">
      <c r="A135" s="50" t="s">
        <v>260</v>
      </c>
      <c r="B135" s="58">
        <v>1700389020</v>
      </c>
      <c r="C135" s="48"/>
      <c r="D135" s="131">
        <f>D136</f>
        <v>5.3</v>
      </c>
    </row>
    <row r="136" spans="1:4" x14ac:dyDescent="0.25">
      <c r="A136" s="50" t="s">
        <v>169</v>
      </c>
      <c r="B136" s="58">
        <v>1700389020</v>
      </c>
      <c r="C136" s="48">
        <v>500</v>
      </c>
      <c r="D136" s="131">
        <f>D137</f>
        <v>5.3</v>
      </c>
    </row>
    <row r="137" spans="1:4" x14ac:dyDescent="0.25">
      <c r="A137" s="50" t="s">
        <v>146</v>
      </c>
      <c r="B137" s="58">
        <v>1700389020</v>
      </c>
      <c r="C137" s="48">
        <v>540</v>
      </c>
      <c r="D137" s="131">
        <v>5.3</v>
      </c>
    </row>
    <row r="138" spans="1:4" ht="22.5" x14ac:dyDescent="0.25">
      <c r="A138" s="50" t="s">
        <v>273</v>
      </c>
      <c r="B138" s="58">
        <v>1700400000</v>
      </c>
      <c r="C138" s="48"/>
      <c r="D138" s="131">
        <f>D139</f>
        <v>45</v>
      </c>
    </row>
    <row r="139" spans="1:4" ht="22.5" x14ac:dyDescent="0.25">
      <c r="A139" s="50" t="s">
        <v>230</v>
      </c>
      <c r="B139" s="58">
        <v>1700499990</v>
      </c>
      <c r="C139" s="48"/>
      <c r="D139" s="131">
        <f>D140</f>
        <v>45</v>
      </c>
    </row>
    <row r="140" spans="1:4" ht="22.5" x14ac:dyDescent="0.25">
      <c r="A140" s="50" t="s">
        <v>329</v>
      </c>
      <c r="B140" s="58">
        <v>1700499990</v>
      </c>
      <c r="C140" s="48">
        <v>200</v>
      </c>
      <c r="D140" s="131">
        <f>D141</f>
        <v>45</v>
      </c>
    </row>
    <row r="141" spans="1:4" ht="22.5" x14ac:dyDescent="0.25">
      <c r="A141" s="50" t="s">
        <v>150</v>
      </c>
      <c r="B141" s="58">
        <v>1700499990</v>
      </c>
      <c r="C141" s="48">
        <v>240</v>
      </c>
      <c r="D141" s="131">
        <v>45</v>
      </c>
    </row>
    <row r="142" spans="1:4" ht="33.75" x14ac:dyDescent="0.25">
      <c r="A142" s="57" t="s">
        <v>308</v>
      </c>
      <c r="B142" s="58">
        <v>1800000000</v>
      </c>
      <c r="C142" s="48" t="s">
        <v>148</v>
      </c>
      <c r="D142" s="131">
        <f>D143</f>
        <v>13592.000000000002</v>
      </c>
    </row>
    <row r="143" spans="1:4" ht="22.5" x14ac:dyDescent="0.25">
      <c r="A143" s="57" t="s">
        <v>298</v>
      </c>
      <c r="B143" s="58">
        <v>1810000000</v>
      </c>
      <c r="C143" s="48" t="s">
        <v>148</v>
      </c>
      <c r="D143" s="131">
        <f>D144+D170</f>
        <v>13592.000000000002</v>
      </c>
    </row>
    <row r="144" spans="1:4" ht="33.75" x14ac:dyDescent="0.25">
      <c r="A144" s="57" t="s">
        <v>299</v>
      </c>
      <c r="B144" s="58">
        <v>1810100000</v>
      </c>
      <c r="C144" s="48"/>
      <c r="D144" s="131">
        <f>D145+D152+D155+D162+D167</f>
        <v>13483.500000000002</v>
      </c>
    </row>
    <row r="145" spans="1:4" ht="22.5" x14ac:dyDescent="0.25">
      <c r="A145" s="57" t="s">
        <v>227</v>
      </c>
      <c r="B145" s="58">
        <v>1810100590</v>
      </c>
      <c r="C145" s="48" t="s">
        <v>148</v>
      </c>
      <c r="D145" s="131">
        <f>D146+D148+D150</f>
        <v>2793.6</v>
      </c>
    </row>
    <row r="146" spans="1:4" ht="45" x14ac:dyDescent="0.25">
      <c r="A146" s="50" t="s">
        <v>152</v>
      </c>
      <c r="B146" s="58">
        <v>1810100590</v>
      </c>
      <c r="C146" s="48" t="s">
        <v>153</v>
      </c>
      <c r="D146" s="131">
        <f>D147</f>
        <v>2632.5</v>
      </c>
    </row>
    <row r="147" spans="1:4" x14ac:dyDescent="0.25">
      <c r="A147" s="50" t="s">
        <v>154</v>
      </c>
      <c r="B147" s="58">
        <v>1810100590</v>
      </c>
      <c r="C147" s="48" t="s">
        <v>155</v>
      </c>
      <c r="D147" s="131">
        <v>2632.5</v>
      </c>
    </row>
    <row r="148" spans="1:4" ht="22.5" x14ac:dyDescent="0.25">
      <c r="A148" s="50" t="s">
        <v>329</v>
      </c>
      <c r="B148" s="58">
        <v>1810100590</v>
      </c>
      <c r="C148" s="48" t="s">
        <v>149</v>
      </c>
      <c r="D148" s="131">
        <f>D149</f>
        <v>155.19999999999999</v>
      </c>
    </row>
    <row r="149" spans="1:4" ht="22.5" x14ac:dyDescent="0.25">
      <c r="A149" s="50" t="s">
        <v>150</v>
      </c>
      <c r="B149" s="58">
        <v>1810100590</v>
      </c>
      <c r="C149" s="48" t="s">
        <v>151</v>
      </c>
      <c r="D149" s="131">
        <v>155.19999999999999</v>
      </c>
    </row>
    <row r="150" spans="1:4" x14ac:dyDescent="0.25">
      <c r="A150" s="50" t="s">
        <v>159</v>
      </c>
      <c r="B150" s="58">
        <v>1810100590</v>
      </c>
      <c r="C150" s="48" t="s">
        <v>160</v>
      </c>
      <c r="D150" s="131">
        <f>D151</f>
        <v>5.9</v>
      </c>
    </row>
    <row r="151" spans="1:4" x14ac:dyDescent="0.25">
      <c r="A151" s="50" t="s">
        <v>161</v>
      </c>
      <c r="B151" s="58">
        <v>1810100590</v>
      </c>
      <c r="C151" s="48" t="s">
        <v>162</v>
      </c>
      <c r="D151" s="131">
        <v>5.9</v>
      </c>
    </row>
    <row r="152" spans="1:4" x14ac:dyDescent="0.25">
      <c r="A152" s="57" t="s">
        <v>223</v>
      </c>
      <c r="B152" s="58">
        <v>1810102030</v>
      </c>
      <c r="C152" s="48" t="s">
        <v>148</v>
      </c>
      <c r="D152" s="131">
        <f>D153</f>
        <v>1567.7</v>
      </c>
    </row>
    <row r="153" spans="1:4" ht="45" x14ac:dyDescent="0.25">
      <c r="A153" s="50" t="s">
        <v>152</v>
      </c>
      <c r="B153" s="58">
        <v>1810102030</v>
      </c>
      <c r="C153" s="48" t="s">
        <v>153</v>
      </c>
      <c r="D153" s="131">
        <f>D154</f>
        <v>1567.7</v>
      </c>
    </row>
    <row r="154" spans="1:4" ht="22.5" x14ac:dyDescent="0.25">
      <c r="A154" s="50" t="s">
        <v>157</v>
      </c>
      <c r="B154" s="58">
        <v>1810102030</v>
      </c>
      <c r="C154" s="48" t="s">
        <v>158</v>
      </c>
      <c r="D154" s="131">
        <v>1567.7</v>
      </c>
    </row>
    <row r="155" spans="1:4" x14ac:dyDescent="0.25">
      <c r="A155" s="57" t="s">
        <v>137</v>
      </c>
      <c r="B155" s="58">
        <v>1810102040</v>
      </c>
      <c r="C155" s="48" t="s">
        <v>148</v>
      </c>
      <c r="D155" s="131">
        <f>D156+D158+D160</f>
        <v>8712.6</v>
      </c>
    </row>
    <row r="156" spans="1:4" ht="45" x14ac:dyDescent="0.25">
      <c r="A156" s="50" t="s">
        <v>152</v>
      </c>
      <c r="B156" s="58">
        <v>1810102040</v>
      </c>
      <c r="C156" s="48" t="s">
        <v>153</v>
      </c>
      <c r="D156" s="131">
        <f>D157</f>
        <v>8468.5</v>
      </c>
    </row>
    <row r="157" spans="1:4" ht="22.5" x14ac:dyDescent="0.25">
      <c r="A157" s="50" t="s">
        <v>157</v>
      </c>
      <c r="B157" s="58">
        <v>1810102040</v>
      </c>
      <c r="C157" s="48" t="s">
        <v>158</v>
      </c>
      <c r="D157" s="131">
        <v>8468.5</v>
      </c>
    </row>
    <row r="158" spans="1:4" ht="22.5" x14ac:dyDescent="0.25">
      <c r="A158" s="50" t="s">
        <v>329</v>
      </c>
      <c r="B158" s="58">
        <v>1810102040</v>
      </c>
      <c r="C158" s="48" t="s">
        <v>149</v>
      </c>
      <c r="D158" s="131">
        <f>D159</f>
        <v>237.1</v>
      </c>
    </row>
    <row r="159" spans="1:4" ht="22.5" x14ac:dyDescent="0.25">
      <c r="A159" s="50" t="s">
        <v>150</v>
      </c>
      <c r="B159" s="58">
        <v>1810102040</v>
      </c>
      <c r="C159" s="48" t="s">
        <v>151</v>
      </c>
      <c r="D159" s="131">
        <v>237.1</v>
      </c>
    </row>
    <row r="160" spans="1:4" x14ac:dyDescent="0.25">
      <c r="A160" s="50" t="s">
        <v>159</v>
      </c>
      <c r="B160" s="58">
        <v>1810102040</v>
      </c>
      <c r="C160" s="48" t="s">
        <v>160</v>
      </c>
      <c r="D160" s="131">
        <f>D161</f>
        <v>7</v>
      </c>
    </row>
    <row r="161" spans="1:4" x14ac:dyDescent="0.25">
      <c r="A161" s="50" t="s">
        <v>161</v>
      </c>
      <c r="B161" s="58">
        <v>1810102040</v>
      </c>
      <c r="C161" s="48" t="s">
        <v>162</v>
      </c>
      <c r="D161" s="131">
        <v>7</v>
      </c>
    </row>
    <row r="162" spans="1:4" x14ac:dyDescent="0.25">
      <c r="A162" s="52" t="s">
        <v>228</v>
      </c>
      <c r="B162" s="58">
        <v>1810102400</v>
      </c>
      <c r="C162" s="48"/>
      <c r="D162" s="131">
        <f>D163+D165</f>
        <v>402.2</v>
      </c>
    </row>
    <row r="163" spans="1:4" ht="45" x14ac:dyDescent="0.25">
      <c r="A163" s="50" t="s">
        <v>152</v>
      </c>
      <c r="B163" s="58">
        <v>1810102400</v>
      </c>
      <c r="C163" s="48">
        <v>100</v>
      </c>
      <c r="D163" s="131">
        <f>D164</f>
        <v>360</v>
      </c>
    </row>
    <row r="164" spans="1:4" ht="22.5" x14ac:dyDescent="0.25">
      <c r="A164" s="50" t="s">
        <v>157</v>
      </c>
      <c r="B164" s="58">
        <v>1810102400</v>
      </c>
      <c r="C164" s="48">
        <v>120</v>
      </c>
      <c r="D164" s="131">
        <v>360</v>
      </c>
    </row>
    <row r="165" spans="1:4" ht="22.5" x14ac:dyDescent="0.25">
      <c r="A165" s="50" t="s">
        <v>329</v>
      </c>
      <c r="B165" s="58">
        <v>1810102400</v>
      </c>
      <c r="C165" s="48">
        <v>200</v>
      </c>
      <c r="D165" s="131">
        <f>D166</f>
        <v>42.2</v>
      </c>
    </row>
    <row r="166" spans="1:4" ht="22.5" x14ac:dyDescent="0.25">
      <c r="A166" s="50" t="s">
        <v>150</v>
      </c>
      <c r="B166" s="58">
        <v>1810102400</v>
      </c>
      <c r="C166" s="48">
        <v>240</v>
      </c>
      <c r="D166" s="131">
        <v>42.2</v>
      </c>
    </row>
    <row r="167" spans="1:4" ht="45" x14ac:dyDescent="0.25">
      <c r="A167" s="50" t="s">
        <v>260</v>
      </c>
      <c r="B167" s="58">
        <v>1810189020</v>
      </c>
      <c r="C167" s="48"/>
      <c r="D167" s="131">
        <f>D168</f>
        <v>7.4</v>
      </c>
    </row>
    <row r="168" spans="1:4" x14ac:dyDescent="0.25">
      <c r="A168" s="50" t="s">
        <v>169</v>
      </c>
      <c r="B168" s="58">
        <v>1810189020</v>
      </c>
      <c r="C168" s="48">
        <v>500</v>
      </c>
      <c r="D168" s="131">
        <f>D169</f>
        <v>7.4</v>
      </c>
    </row>
    <row r="169" spans="1:4" x14ac:dyDescent="0.25">
      <c r="A169" s="50" t="s">
        <v>146</v>
      </c>
      <c r="B169" s="58">
        <v>1810189020</v>
      </c>
      <c r="C169" s="48">
        <v>540</v>
      </c>
      <c r="D169" s="131">
        <v>7.4</v>
      </c>
    </row>
    <row r="170" spans="1:4" ht="22.5" x14ac:dyDescent="0.25">
      <c r="A170" s="50" t="s">
        <v>271</v>
      </c>
      <c r="B170" s="58">
        <v>1810300000</v>
      </c>
      <c r="C170" s="48"/>
      <c r="D170" s="131">
        <f>D171</f>
        <v>108.5</v>
      </c>
    </row>
    <row r="171" spans="1:4" x14ac:dyDescent="0.25">
      <c r="A171" s="50" t="s">
        <v>228</v>
      </c>
      <c r="B171" s="58">
        <v>1810302400</v>
      </c>
      <c r="C171" s="48"/>
      <c r="D171" s="131">
        <f>D172+D174</f>
        <v>108.5</v>
      </c>
    </row>
    <row r="172" spans="1:4" ht="45" x14ac:dyDescent="0.25">
      <c r="A172" s="50" t="s">
        <v>152</v>
      </c>
      <c r="B172" s="58">
        <v>1810302400</v>
      </c>
      <c r="C172" s="48" t="s">
        <v>153</v>
      </c>
      <c r="D172" s="131">
        <f>D173</f>
        <v>70.5</v>
      </c>
    </row>
    <row r="173" spans="1:4" ht="22.5" x14ac:dyDescent="0.25">
      <c r="A173" s="50" t="s">
        <v>157</v>
      </c>
      <c r="B173" s="58">
        <v>1810302400</v>
      </c>
      <c r="C173" s="48" t="s">
        <v>158</v>
      </c>
      <c r="D173" s="131">
        <v>70.5</v>
      </c>
    </row>
    <row r="174" spans="1:4" ht="22.5" x14ac:dyDescent="0.25">
      <c r="A174" s="50" t="s">
        <v>329</v>
      </c>
      <c r="B174" s="58">
        <v>1810302400</v>
      </c>
      <c r="C174" s="48" t="s">
        <v>149</v>
      </c>
      <c r="D174" s="131">
        <f>D175</f>
        <v>38</v>
      </c>
    </row>
    <row r="175" spans="1:4" ht="22.5" x14ac:dyDescent="0.25">
      <c r="A175" s="50" t="s">
        <v>150</v>
      </c>
      <c r="B175" s="58">
        <v>1810302400</v>
      </c>
      <c r="C175" s="48" t="s">
        <v>151</v>
      </c>
      <c r="D175" s="131">
        <v>38</v>
      </c>
    </row>
    <row r="176" spans="1:4" ht="22.5" x14ac:dyDescent="0.25">
      <c r="A176" s="57" t="s">
        <v>368</v>
      </c>
      <c r="B176" s="58">
        <v>2400000000</v>
      </c>
      <c r="C176" s="48" t="s">
        <v>148</v>
      </c>
      <c r="D176" s="131">
        <f>D177+D181+D185</f>
        <v>504.5</v>
      </c>
    </row>
    <row r="177" spans="1:4" ht="23.25" customHeight="1" x14ac:dyDescent="0.25">
      <c r="A177" s="57" t="s">
        <v>244</v>
      </c>
      <c r="B177" s="58">
        <v>2400100000</v>
      </c>
      <c r="C177" s="48" t="s">
        <v>148</v>
      </c>
      <c r="D177" s="131">
        <f>D178</f>
        <v>80</v>
      </c>
    </row>
    <row r="178" spans="1:4" ht="27.75" customHeight="1" x14ac:dyDescent="0.25">
      <c r="A178" s="57" t="s">
        <v>230</v>
      </c>
      <c r="B178" s="58">
        <v>2400199990</v>
      </c>
      <c r="C178" s="48"/>
      <c r="D178" s="131">
        <f>D179</f>
        <v>80</v>
      </c>
    </row>
    <row r="179" spans="1:4" ht="22.5" x14ac:dyDescent="0.25">
      <c r="A179" s="50" t="s">
        <v>329</v>
      </c>
      <c r="B179" s="58">
        <v>2400199990</v>
      </c>
      <c r="C179" s="48" t="s">
        <v>149</v>
      </c>
      <c r="D179" s="131">
        <f>D180</f>
        <v>80</v>
      </c>
    </row>
    <row r="180" spans="1:4" ht="22.5" x14ac:dyDescent="0.25">
      <c r="A180" s="50" t="s">
        <v>150</v>
      </c>
      <c r="B180" s="58">
        <v>2400199990</v>
      </c>
      <c r="C180" s="48" t="s">
        <v>151</v>
      </c>
      <c r="D180" s="131">
        <v>80</v>
      </c>
    </row>
    <row r="181" spans="1:4" ht="35.25" customHeight="1" x14ac:dyDescent="0.25">
      <c r="A181" s="57" t="s">
        <v>245</v>
      </c>
      <c r="B181" s="58">
        <v>2400200000</v>
      </c>
      <c r="C181" s="48" t="s">
        <v>148</v>
      </c>
      <c r="D181" s="131">
        <f>D182</f>
        <v>50</v>
      </c>
    </row>
    <row r="182" spans="1:4" ht="25.5" customHeight="1" x14ac:dyDescent="0.25">
      <c r="A182" s="57" t="s">
        <v>230</v>
      </c>
      <c r="B182" s="58">
        <v>2400299990</v>
      </c>
      <c r="C182" s="48"/>
      <c r="D182" s="131">
        <f>D183</f>
        <v>50</v>
      </c>
    </row>
    <row r="183" spans="1:4" ht="22.5" x14ac:dyDescent="0.25">
      <c r="A183" s="50" t="s">
        <v>329</v>
      </c>
      <c r="B183" s="58">
        <v>2400299990</v>
      </c>
      <c r="C183" s="48">
        <v>200</v>
      </c>
      <c r="D183" s="131">
        <f>D184</f>
        <v>50</v>
      </c>
    </row>
    <row r="184" spans="1:4" ht="22.5" x14ac:dyDescent="0.25">
      <c r="A184" s="50" t="s">
        <v>150</v>
      </c>
      <c r="B184" s="58">
        <v>2400299990</v>
      </c>
      <c r="C184" s="48">
        <v>240</v>
      </c>
      <c r="D184" s="131">
        <v>50</v>
      </c>
    </row>
    <row r="185" spans="1:4" ht="22.5" customHeight="1" x14ac:dyDescent="0.25">
      <c r="A185" s="50" t="s">
        <v>246</v>
      </c>
      <c r="B185" s="58">
        <v>2400300000</v>
      </c>
      <c r="C185" s="48"/>
      <c r="D185" s="131">
        <f>D186</f>
        <v>374.5</v>
      </c>
    </row>
    <row r="186" spans="1:4" ht="22.5" customHeight="1" x14ac:dyDescent="0.25">
      <c r="A186" s="50" t="s">
        <v>230</v>
      </c>
      <c r="B186" s="58">
        <v>2400399990</v>
      </c>
      <c r="C186" s="48"/>
      <c r="D186" s="131">
        <f>D187</f>
        <v>374.5</v>
      </c>
    </row>
    <row r="187" spans="1:4" ht="22.5" x14ac:dyDescent="0.25">
      <c r="A187" s="50" t="s">
        <v>329</v>
      </c>
      <c r="B187" s="58">
        <v>2400399990</v>
      </c>
      <c r="C187" s="48" t="s">
        <v>149</v>
      </c>
      <c r="D187" s="131">
        <f>D188</f>
        <v>374.5</v>
      </c>
    </row>
    <row r="188" spans="1:4" ht="22.5" x14ac:dyDescent="0.25">
      <c r="A188" s="50" t="s">
        <v>150</v>
      </c>
      <c r="B188" s="58">
        <v>2400399990</v>
      </c>
      <c r="C188" s="48" t="s">
        <v>151</v>
      </c>
      <c r="D188" s="131">
        <v>374.5</v>
      </c>
    </row>
    <row r="189" spans="1:4" ht="22.5" x14ac:dyDescent="0.25">
      <c r="A189" s="57" t="s">
        <v>212</v>
      </c>
      <c r="B189" s="58">
        <v>2500000000</v>
      </c>
      <c r="C189" s="48" t="s">
        <v>148</v>
      </c>
      <c r="D189" s="131">
        <f>D190</f>
        <v>3.2</v>
      </c>
    </row>
    <row r="190" spans="1:4" ht="42" customHeight="1" x14ac:dyDescent="0.25">
      <c r="A190" s="57" t="s">
        <v>263</v>
      </c>
      <c r="B190" s="58">
        <v>2500100000</v>
      </c>
      <c r="C190" s="48" t="s">
        <v>148</v>
      </c>
      <c r="D190" s="131">
        <f>D191</f>
        <v>3.2</v>
      </c>
    </row>
    <row r="191" spans="1:4" ht="30" customHeight="1" x14ac:dyDescent="0.25">
      <c r="A191" s="57" t="s">
        <v>230</v>
      </c>
      <c r="B191" s="58">
        <v>2500199990</v>
      </c>
      <c r="C191" s="48"/>
      <c r="D191" s="131">
        <f>D192</f>
        <v>3.2</v>
      </c>
    </row>
    <row r="192" spans="1:4" ht="37.5" customHeight="1" x14ac:dyDescent="0.25">
      <c r="A192" s="50" t="s">
        <v>329</v>
      </c>
      <c r="B192" s="58">
        <v>2500199990</v>
      </c>
      <c r="C192" s="48" t="s">
        <v>149</v>
      </c>
      <c r="D192" s="131">
        <f>D193</f>
        <v>3.2</v>
      </c>
    </row>
    <row r="193" spans="1:4" ht="45.75" customHeight="1" x14ac:dyDescent="0.25">
      <c r="A193" s="50" t="s">
        <v>150</v>
      </c>
      <c r="B193" s="58">
        <v>2500199990</v>
      </c>
      <c r="C193" s="48" t="s">
        <v>151</v>
      </c>
      <c r="D193" s="131">
        <v>3.2</v>
      </c>
    </row>
    <row r="194" spans="1:4" ht="30" customHeight="1" x14ac:dyDescent="0.25">
      <c r="A194" s="57" t="s">
        <v>170</v>
      </c>
      <c r="B194" s="58">
        <v>5000000000</v>
      </c>
      <c r="C194" s="48" t="s">
        <v>148</v>
      </c>
      <c r="D194" s="131">
        <f>D195+D199</f>
        <v>172.1</v>
      </c>
    </row>
    <row r="195" spans="1:4" ht="30" customHeight="1" x14ac:dyDescent="0.25">
      <c r="A195" s="57" t="s">
        <v>231</v>
      </c>
      <c r="B195" s="58">
        <v>5000100000</v>
      </c>
      <c r="C195" s="48"/>
      <c r="D195" s="131">
        <f t="shared" ref="D195:D197" si="2">D196</f>
        <v>164</v>
      </c>
    </row>
    <row r="196" spans="1:4" ht="30" customHeight="1" x14ac:dyDescent="0.25">
      <c r="A196" s="57" t="s">
        <v>232</v>
      </c>
      <c r="B196" s="58">
        <v>5000151180</v>
      </c>
      <c r="C196" s="48" t="s">
        <v>148</v>
      </c>
      <c r="D196" s="131">
        <f t="shared" si="2"/>
        <v>164</v>
      </c>
    </row>
    <row r="197" spans="1:4" ht="51" customHeight="1" x14ac:dyDescent="0.25">
      <c r="A197" s="50" t="s">
        <v>152</v>
      </c>
      <c r="B197" s="58">
        <v>5000151180</v>
      </c>
      <c r="C197" s="48" t="s">
        <v>153</v>
      </c>
      <c r="D197" s="131">
        <f t="shared" si="2"/>
        <v>164</v>
      </c>
    </row>
    <row r="198" spans="1:4" ht="22.5" x14ac:dyDescent="0.25">
      <c r="A198" s="50" t="s">
        <v>157</v>
      </c>
      <c r="B198" s="58">
        <v>5000151180</v>
      </c>
      <c r="C198" s="48" t="s">
        <v>158</v>
      </c>
      <c r="D198" s="131">
        <v>164</v>
      </c>
    </row>
    <row r="199" spans="1:4" ht="33.75" x14ac:dyDescent="0.25">
      <c r="A199" s="57" t="s">
        <v>299</v>
      </c>
      <c r="B199" s="153" t="s">
        <v>377</v>
      </c>
      <c r="C199" s="48"/>
      <c r="D199" s="133">
        <f>D200</f>
        <v>8.1</v>
      </c>
    </row>
    <row r="200" spans="1:4" ht="45" x14ac:dyDescent="0.25">
      <c r="A200" s="50" t="s">
        <v>260</v>
      </c>
      <c r="B200" s="153" t="s">
        <v>380</v>
      </c>
      <c r="C200" s="48"/>
      <c r="D200" s="133">
        <f>D201</f>
        <v>8.1</v>
      </c>
    </row>
    <row r="201" spans="1:4" x14ac:dyDescent="0.25">
      <c r="A201" s="50" t="s">
        <v>169</v>
      </c>
      <c r="B201" s="153" t="s">
        <v>380</v>
      </c>
      <c r="C201" s="48">
        <v>500</v>
      </c>
      <c r="D201" s="133">
        <f>D202</f>
        <v>8.1</v>
      </c>
    </row>
    <row r="202" spans="1:4" x14ac:dyDescent="0.25">
      <c r="A202" s="50" t="s">
        <v>146</v>
      </c>
      <c r="B202" s="153" t="s">
        <v>380</v>
      </c>
      <c r="C202" s="48">
        <v>540</v>
      </c>
      <c r="D202" s="133">
        <v>8.1</v>
      </c>
    </row>
    <row r="203" spans="1:4" x14ac:dyDescent="0.25">
      <c r="A203" s="99" t="s">
        <v>288</v>
      </c>
      <c r="B203" s="100"/>
      <c r="C203" s="100"/>
      <c r="D203" s="136">
        <f>D7+D16+D37+D47+D74+D97+D111+D117+D123+D142+D176+D189+D194</f>
        <v>26885.200000000001</v>
      </c>
    </row>
    <row r="204" spans="1:4" ht="27" customHeight="1" x14ac:dyDescent="0.25">
      <c r="A204" s="33"/>
      <c r="B204" s="33"/>
      <c r="D204" s="97"/>
    </row>
    <row r="205" spans="1:4" x14ac:dyDescent="0.25">
      <c r="A205" s="33"/>
      <c r="B205" s="33"/>
      <c r="D205" s="97"/>
    </row>
    <row r="206" spans="1:4" x14ac:dyDescent="0.25">
      <c r="A206" s="33"/>
      <c r="B206" s="33"/>
    </row>
    <row r="207" spans="1:4" x14ac:dyDescent="0.25">
      <c r="A207" s="33"/>
      <c r="B207" s="33"/>
    </row>
    <row r="208" spans="1:4" ht="26.25" customHeight="1" x14ac:dyDescent="0.25">
      <c r="A208" s="33"/>
      <c r="B208" s="33"/>
    </row>
    <row r="209" spans="1:2" ht="26.25" customHeight="1" x14ac:dyDescent="0.25">
      <c r="A209" s="33"/>
      <c r="B209" s="33"/>
    </row>
    <row r="210" spans="1:2" ht="43.5" customHeight="1" x14ac:dyDescent="0.25">
      <c r="A210" s="33"/>
      <c r="B210" s="33"/>
    </row>
    <row r="211" spans="1:2" x14ac:dyDescent="0.25">
      <c r="A211" s="33"/>
      <c r="B211" s="33"/>
    </row>
    <row r="212" spans="1:2" x14ac:dyDescent="0.25">
      <c r="A212" s="33"/>
      <c r="B212" s="33"/>
    </row>
    <row r="213" spans="1:2" x14ac:dyDescent="0.25">
      <c r="A213" s="33"/>
      <c r="B213" s="33"/>
    </row>
    <row r="214" spans="1:2" ht="30" customHeight="1" x14ac:dyDescent="0.25">
      <c r="A214" s="33"/>
      <c r="B214" s="33"/>
    </row>
    <row r="215" spans="1:2" ht="15" customHeight="1" x14ac:dyDescent="0.25">
      <c r="A215" s="33"/>
      <c r="B215" s="33"/>
    </row>
    <row r="216" spans="1:2" ht="31.5" customHeight="1" x14ac:dyDescent="0.25">
      <c r="A216" s="33"/>
      <c r="B216" s="33"/>
    </row>
    <row r="217" spans="1:2" ht="32.25" customHeight="1" x14ac:dyDescent="0.25">
      <c r="A217" s="33"/>
      <c r="B217" s="33"/>
    </row>
    <row r="218" spans="1:2" x14ac:dyDescent="0.25">
      <c r="A218" s="33"/>
      <c r="B218" s="33"/>
    </row>
  </sheetData>
  <autoFilter ref="A6:D218"/>
  <mergeCells count="2">
    <mergeCell ref="A3:D4"/>
    <mergeCell ref="C1:D1"/>
  </mergeCells>
  <pageMargins left="0" right="0" top="0" bottom="0" header="0" footer="0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9"/>
  <sheetViews>
    <sheetView zoomScaleNormal="100" workbookViewId="0">
      <selection activeCell="H27" sqref="H27"/>
    </sheetView>
  </sheetViews>
  <sheetFormatPr defaultRowHeight="15" x14ac:dyDescent="0.25"/>
  <cols>
    <col min="1" max="1" width="50.85546875" style="29" customWidth="1"/>
    <col min="2" max="2" width="7" style="56" customWidth="1"/>
    <col min="3" max="3" width="9.5703125" style="56" customWidth="1"/>
    <col min="4" max="4" width="14.7109375" style="56" customWidth="1"/>
    <col min="5" max="16384" width="9.140625" style="29"/>
  </cols>
  <sheetData>
    <row r="1" spans="1:6" ht="60" customHeight="1" x14ac:dyDescent="0.25">
      <c r="B1" s="166" t="s">
        <v>383</v>
      </c>
      <c r="C1" s="166"/>
      <c r="D1" s="166"/>
    </row>
    <row r="3" spans="1:6" ht="46.5" customHeight="1" x14ac:dyDescent="0.25">
      <c r="A3" s="162" t="s">
        <v>284</v>
      </c>
      <c r="B3" s="162"/>
      <c r="C3" s="162"/>
      <c r="D3" s="162"/>
    </row>
    <row r="5" spans="1:6" ht="15.75" thickBot="1" x14ac:dyDescent="0.3">
      <c r="D5" s="98" t="s">
        <v>123</v>
      </c>
    </row>
    <row r="6" spans="1:6" ht="15.75" thickBot="1" x14ac:dyDescent="0.3">
      <c r="A6" s="43" t="s">
        <v>28</v>
      </c>
      <c r="B6" s="44" t="s">
        <v>29</v>
      </c>
      <c r="C6" s="43" t="s">
        <v>30</v>
      </c>
      <c r="D6" s="45" t="s">
        <v>33</v>
      </c>
    </row>
    <row r="7" spans="1:6" x14ac:dyDescent="0.25">
      <c r="A7" s="46" t="s">
        <v>34</v>
      </c>
      <c r="B7" s="104">
        <v>1</v>
      </c>
      <c r="C7" s="104">
        <v>0</v>
      </c>
      <c r="D7" s="137">
        <f>D8+D9+D11+D12+D10</f>
        <v>14695.500000000002</v>
      </c>
      <c r="F7" s="30"/>
    </row>
    <row r="8" spans="1:6" ht="25.5" customHeight="1" x14ac:dyDescent="0.25">
      <c r="A8" s="47" t="s">
        <v>35</v>
      </c>
      <c r="B8" s="105">
        <v>1</v>
      </c>
      <c r="C8" s="105">
        <v>2</v>
      </c>
      <c r="D8" s="138">
        <v>1567.7</v>
      </c>
    </row>
    <row r="9" spans="1:6" ht="35.25" customHeight="1" x14ac:dyDescent="0.25">
      <c r="A9" s="47" t="s">
        <v>36</v>
      </c>
      <c r="B9" s="105">
        <v>1</v>
      </c>
      <c r="C9" s="105">
        <v>4</v>
      </c>
      <c r="D9" s="138">
        <v>8720</v>
      </c>
    </row>
    <row r="10" spans="1:6" ht="35.25" customHeight="1" x14ac:dyDescent="0.25">
      <c r="A10" s="49" t="s">
        <v>261</v>
      </c>
      <c r="B10" s="105">
        <v>1</v>
      </c>
      <c r="C10" s="105">
        <v>6</v>
      </c>
      <c r="D10" s="138">
        <v>8.1</v>
      </c>
    </row>
    <row r="11" spans="1:6" x14ac:dyDescent="0.25">
      <c r="A11" s="47" t="s">
        <v>37</v>
      </c>
      <c r="B11" s="105">
        <v>1</v>
      </c>
      <c r="C11" s="105">
        <v>11</v>
      </c>
      <c r="D11" s="138">
        <v>50</v>
      </c>
    </row>
    <row r="12" spans="1:6" x14ac:dyDescent="0.25">
      <c r="A12" s="47" t="s">
        <v>38</v>
      </c>
      <c r="B12" s="105">
        <v>1</v>
      </c>
      <c r="C12" s="105">
        <v>13</v>
      </c>
      <c r="D12" s="138">
        <v>4349.7</v>
      </c>
    </row>
    <row r="13" spans="1:6" x14ac:dyDescent="0.25">
      <c r="A13" s="47" t="s">
        <v>39</v>
      </c>
      <c r="B13" s="105">
        <v>2</v>
      </c>
      <c r="C13" s="105">
        <v>0</v>
      </c>
      <c r="D13" s="138">
        <f>D14</f>
        <v>164</v>
      </c>
    </row>
    <row r="14" spans="1:6" x14ac:dyDescent="0.25">
      <c r="A14" s="47" t="s">
        <v>40</v>
      </c>
      <c r="B14" s="105">
        <v>2</v>
      </c>
      <c r="C14" s="105">
        <v>3</v>
      </c>
      <c r="D14" s="138">
        <v>164</v>
      </c>
    </row>
    <row r="15" spans="1:6" ht="23.25" x14ac:dyDescent="0.25">
      <c r="A15" s="47" t="s">
        <v>41</v>
      </c>
      <c r="B15" s="105">
        <v>3</v>
      </c>
      <c r="C15" s="105">
        <v>0</v>
      </c>
      <c r="D15" s="138">
        <f>D16+D17+D18</f>
        <v>77.8</v>
      </c>
    </row>
    <row r="16" spans="1:6" x14ac:dyDescent="0.25">
      <c r="A16" s="47" t="s">
        <v>42</v>
      </c>
      <c r="B16" s="105">
        <v>3</v>
      </c>
      <c r="C16" s="105">
        <v>4</v>
      </c>
      <c r="D16" s="138">
        <v>40</v>
      </c>
    </row>
    <row r="17" spans="1:4" ht="24" customHeight="1" x14ac:dyDescent="0.25">
      <c r="A17" s="47" t="s">
        <v>120</v>
      </c>
      <c r="B17" s="105">
        <v>3</v>
      </c>
      <c r="C17" s="105">
        <v>9</v>
      </c>
      <c r="D17" s="138">
        <v>10</v>
      </c>
    </row>
    <row r="18" spans="1:4" ht="24" customHeight="1" x14ac:dyDescent="0.25">
      <c r="A18" s="49" t="s">
        <v>236</v>
      </c>
      <c r="B18" s="105">
        <v>3</v>
      </c>
      <c r="C18" s="105">
        <v>14</v>
      </c>
      <c r="D18" s="138">
        <v>27.8</v>
      </c>
    </row>
    <row r="19" spans="1:4" x14ac:dyDescent="0.25">
      <c r="A19" s="47" t="s">
        <v>43</v>
      </c>
      <c r="B19" s="105">
        <v>4</v>
      </c>
      <c r="C19" s="105">
        <v>0</v>
      </c>
      <c r="D19" s="138">
        <f>D20</f>
        <v>259.60000000000002</v>
      </c>
    </row>
    <row r="20" spans="1:4" x14ac:dyDescent="0.25">
      <c r="A20" s="47" t="s">
        <v>44</v>
      </c>
      <c r="B20" s="105">
        <v>4</v>
      </c>
      <c r="C20" s="105">
        <v>10</v>
      </c>
      <c r="D20" s="138">
        <v>259.60000000000002</v>
      </c>
    </row>
    <row r="21" spans="1:4" x14ac:dyDescent="0.25">
      <c r="A21" s="47" t="s">
        <v>45</v>
      </c>
      <c r="B21" s="105">
        <v>5</v>
      </c>
      <c r="C21" s="105">
        <v>0</v>
      </c>
      <c r="D21" s="138">
        <f>D22+D23+D24</f>
        <v>4849.5</v>
      </c>
    </row>
    <row r="22" spans="1:4" x14ac:dyDescent="0.25">
      <c r="A22" s="47" t="s">
        <v>144</v>
      </c>
      <c r="B22" s="105">
        <v>5</v>
      </c>
      <c r="C22" s="105">
        <v>1</v>
      </c>
      <c r="D22" s="138">
        <v>481</v>
      </c>
    </row>
    <row r="23" spans="1:4" x14ac:dyDescent="0.25">
      <c r="A23" s="47" t="s">
        <v>121</v>
      </c>
      <c r="B23" s="105">
        <v>5</v>
      </c>
      <c r="C23" s="105">
        <v>2</v>
      </c>
      <c r="D23" s="138">
        <v>3739</v>
      </c>
    </row>
    <row r="24" spans="1:4" x14ac:dyDescent="0.25">
      <c r="A24" s="47" t="s">
        <v>46</v>
      </c>
      <c r="B24" s="105">
        <v>5</v>
      </c>
      <c r="C24" s="105">
        <v>3</v>
      </c>
      <c r="D24" s="138">
        <v>629.5</v>
      </c>
    </row>
    <row r="25" spans="1:4" x14ac:dyDescent="0.25">
      <c r="A25" s="47" t="s">
        <v>135</v>
      </c>
      <c r="B25" s="105">
        <v>8</v>
      </c>
      <c r="C25" s="105">
        <v>0</v>
      </c>
      <c r="D25" s="138">
        <f>D26</f>
        <v>1989.2</v>
      </c>
    </row>
    <row r="26" spans="1:4" x14ac:dyDescent="0.25">
      <c r="A26" s="47" t="s">
        <v>47</v>
      </c>
      <c r="B26" s="105">
        <v>8</v>
      </c>
      <c r="C26" s="105">
        <v>1</v>
      </c>
      <c r="D26" s="138">
        <v>1989.2</v>
      </c>
    </row>
    <row r="27" spans="1:4" x14ac:dyDescent="0.25">
      <c r="A27" s="47" t="s">
        <v>136</v>
      </c>
      <c r="B27" s="105">
        <v>11</v>
      </c>
      <c r="C27" s="105">
        <v>0</v>
      </c>
      <c r="D27" s="138">
        <f>D28</f>
        <v>4849.6000000000004</v>
      </c>
    </row>
    <row r="28" spans="1:4" ht="15.75" thickBot="1" x14ac:dyDescent="0.3">
      <c r="A28" s="47" t="s">
        <v>48</v>
      </c>
      <c r="B28" s="105">
        <v>11</v>
      </c>
      <c r="C28" s="105">
        <v>1</v>
      </c>
      <c r="D28" s="138">
        <v>4849.6000000000004</v>
      </c>
    </row>
    <row r="29" spans="1:4" ht="15.75" thickBot="1" x14ac:dyDescent="0.3">
      <c r="A29" s="163"/>
      <c r="B29" s="164"/>
      <c r="C29" s="165"/>
      <c r="D29" s="139">
        <f>D7+D13+D15+D19+D21+D25+D27</f>
        <v>26885.200000000004</v>
      </c>
    </row>
  </sheetData>
  <mergeCells count="3">
    <mergeCell ref="A3:D3"/>
    <mergeCell ref="A29:C29"/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05"/>
  <sheetViews>
    <sheetView tabSelected="1" zoomScaleNormal="100" workbookViewId="0">
      <selection activeCell="F1" sqref="F1:G2"/>
    </sheetView>
  </sheetViews>
  <sheetFormatPr defaultRowHeight="15" x14ac:dyDescent="0.25"/>
  <cols>
    <col min="1" max="1" width="55.140625" style="106" customWidth="1"/>
    <col min="2" max="2" width="5.42578125" style="107" customWidth="1"/>
    <col min="3" max="3" width="5.28515625" style="107" customWidth="1"/>
    <col min="4" max="4" width="18.42578125" style="155" customWidth="1"/>
    <col min="5" max="5" width="7.140625" style="108" customWidth="1"/>
    <col min="6" max="6" width="13.5703125" style="109" customWidth="1"/>
    <col min="7" max="7" width="12" style="109" customWidth="1"/>
    <col min="8" max="16384" width="9.140625" style="109"/>
  </cols>
  <sheetData>
    <row r="1" spans="1:8" ht="51" customHeight="1" x14ac:dyDescent="0.25">
      <c r="F1" s="168" t="s">
        <v>385</v>
      </c>
      <c r="G1" s="168"/>
    </row>
    <row r="2" spans="1:8" x14ac:dyDescent="0.25">
      <c r="F2" s="168"/>
      <c r="G2" s="168"/>
    </row>
    <row r="3" spans="1:8" ht="46.5" customHeight="1" x14ac:dyDescent="0.25">
      <c r="A3" s="169" t="s">
        <v>330</v>
      </c>
      <c r="B3" s="169"/>
      <c r="C3" s="169"/>
      <c r="D3" s="169"/>
      <c r="E3" s="169"/>
      <c r="F3" s="169"/>
      <c r="G3" s="169"/>
      <c r="H3" s="115"/>
    </row>
    <row r="5" spans="1:8" ht="15.75" thickBot="1" x14ac:dyDescent="0.3">
      <c r="F5" s="110" t="s">
        <v>147</v>
      </c>
    </row>
    <row r="6" spans="1:8" ht="23.25" thickBot="1" x14ac:dyDescent="0.3">
      <c r="A6" s="76" t="s">
        <v>28</v>
      </c>
      <c r="B6" s="77" t="s">
        <v>29</v>
      </c>
      <c r="C6" s="78" t="s">
        <v>30</v>
      </c>
      <c r="D6" s="116" t="s">
        <v>31</v>
      </c>
      <c r="E6" s="116" t="s">
        <v>32</v>
      </c>
      <c r="F6" s="117" t="s">
        <v>33</v>
      </c>
      <c r="G6" s="118" t="s">
        <v>133</v>
      </c>
    </row>
    <row r="7" spans="1:8" x14ac:dyDescent="0.25">
      <c r="A7" s="80" t="s">
        <v>34</v>
      </c>
      <c r="B7" s="81">
        <v>1</v>
      </c>
      <c r="C7" s="81">
        <v>0</v>
      </c>
      <c r="D7" s="156" t="s">
        <v>148</v>
      </c>
      <c r="E7" s="119" t="s">
        <v>148</v>
      </c>
      <c r="F7" s="140">
        <f>F8+F17+F36+F43+F50</f>
        <v>14695.5</v>
      </c>
      <c r="G7" s="141"/>
    </row>
    <row r="8" spans="1:8" ht="22.5" x14ac:dyDescent="0.25">
      <c r="A8" s="51" t="s">
        <v>35</v>
      </c>
      <c r="B8" s="59">
        <v>1</v>
      </c>
      <c r="C8" s="59">
        <v>2</v>
      </c>
      <c r="D8" s="153" t="s">
        <v>148</v>
      </c>
      <c r="E8" s="65" t="s">
        <v>148</v>
      </c>
      <c r="F8" s="127">
        <f t="shared" ref="F8:F11" si="0">F9</f>
        <v>1567.6999999999998</v>
      </c>
      <c r="G8" s="141"/>
    </row>
    <row r="9" spans="1:8" ht="36.75" customHeight="1" x14ac:dyDescent="0.25">
      <c r="A9" s="57" t="s">
        <v>308</v>
      </c>
      <c r="B9" s="59">
        <v>1</v>
      </c>
      <c r="C9" s="59">
        <v>2</v>
      </c>
      <c r="D9" s="153">
        <v>1800000000</v>
      </c>
      <c r="E9" s="65" t="s">
        <v>148</v>
      </c>
      <c r="F9" s="127">
        <f t="shared" si="0"/>
        <v>1567.6999999999998</v>
      </c>
      <c r="G9" s="141"/>
    </row>
    <row r="10" spans="1:8" ht="36.75" customHeight="1" x14ac:dyDescent="0.25">
      <c r="A10" s="57" t="s">
        <v>298</v>
      </c>
      <c r="B10" s="59">
        <v>1</v>
      </c>
      <c r="C10" s="59">
        <v>2</v>
      </c>
      <c r="D10" s="153">
        <v>1810000000</v>
      </c>
      <c r="E10" s="65" t="s">
        <v>148</v>
      </c>
      <c r="F10" s="127">
        <f t="shared" si="0"/>
        <v>1567.6999999999998</v>
      </c>
      <c r="G10" s="141"/>
    </row>
    <row r="11" spans="1:8" ht="36.75" customHeight="1" x14ac:dyDescent="0.25">
      <c r="A11" s="57" t="s">
        <v>299</v>
      </c>
      <c r="B11" s="59">
        <v>1</v>
      </c>
      <c r="C11" s="59">
        <v>2</v>
      </c>
      <c r="D11" s="153">
        <v>1810100000</v>
      </c>
      <c r="E11" s="65"/>
      <c r="F11" s="127">
        <f t="shared" si="0"/>
        <v>1567.6999999999998</v>
      </c>
      <c r="G11" s="141"/>
    </row>
    <row r="12" spans="1:8" x14ac:dyDescent="0.25">
      <c r="A12" s="57" t="s">
        <v>223</v>
      </c>
      <c r="B12" s="59">
        <v>1</v>
      </c>
      <c r="C12" s="59">
        <v>2</v>
      </c>
      <c r="D12" s="153">
        <v>1810102030</v>
      </c>
      <c r="E12" s="65" t="s">
        <v>118</v>
      </c>
      <c r="F12" s="127">
        <f>F13</f>
        <v>1567.6999999999998</v>
      </c>
      <c r="G12" s="141"/>
    </row>
    <row r="13" spans="1:8" ht="43.5" customHeight="1" x14ac:dyDescent="0.25">
      <c r="A13" s="57" t="s">
        <v>152</v>
      </c>
      <c r="B13" s="59">
        <v>1</v>
      </c>
      <c r="C13" s="59">
        <v>2</v>
      </c>
      <c r="D13" s="153">
        <v>1810102030</v>
      </c>
      <c r="E13" s="65" t="s">
        <v>153</v>
      </c>
      <c r="F13" s="127">
        <f>F14</f>
        <v>1567.6999999999998</v>
      </c>
      <c r="G13" s="141"/>
    </row>
    <row r="14" spans="1:8" ht="29.25" customHeight="1" x14ac:dyDescent="0.25">
      <c r="A14" s="57" t="s">
        <v>157</v>
      </c>
      <c r="B14" s="59">
        <v>1</v>
      </c>
      <c r="C14" s="59">
        <v>2</v>
      </c>
      <c r="D14" s="153">
        <v>1810102030</v>
      </c>
      <c r="E14" s="65" t="s">
        <v>158</v>
      </c>
      <c r="F14" s="127">
        <f>F15+F16</f>
        <v>1567.6999999999998</v>
      </c>
      <c r="G14" s="141"/>
    </row>
    <row r="15" spans="1:8" ht="16.5" customHeight="1" x14ac:dyDescent="0.25">
      <c r="A15" s="50" t="s">
        <v>277</v>
      </c>
      <c r="B15" s="59">
        <v>1</v>
      </c>
      <c r="C15" s="59">
        <v>2</v>
      </c>
      <c r="D15" s="153">
        <v>1810102030</v>
      </c>
      <c r="E15" s="65">
        <v>121</v>
      </c>
      <c r="F15" s="127">
        <v>1326.1</v>
      </c>
      <c r="G15" s="141"/>
    </row>
    <row r="16" spans="1:8" ht="22.5" customHeight="1" x14ac:dyDescent="0.25">
      <c r="A16" s="50" t="s">
        <v>278</v>
      </c>
      <c r="B16" s="59">
        <v>1</v>
      </c>
      <c r="C16" s="59">
        <v>2</v>
      </c>
      <c r="D16" s="153">
        <v>1810102030</v>
      </c>
      <c r="E16" s="65">
        <v>129</v>
      </c>
      <c r="F16" s="127">
        <v>241.6</v>
      </c>
      <c r="G16" s="141"/>
    </row>
    <row r="17" spans="1:7" ht="38.25" customHeight="1" x14ac:dyDescent="0.25">
      <c r="A17" s="50" t="s">
        <v>36</v>
      </c>
      <c r="B17" s="59">
        <v>1</v>
      </c>
      <c r="C17" s="59">
        <v>4</v>
      </c>
      <c r="D17" s="153"/>
      <c r="E17" s="65"/>
      <c r="F17" s="127">
        <f>F18</f>
        <v>8720</v>
      </c>
      <c r="G17" s="141"/>
    </row>
    <row r="18" spans="1:7" ht="33.75" x14ac:dyDescent="0.25">
      <c r="A18" s="57" t="s">
        <v>308</v>
      </c>
      <c r="B18" s="59">
        <v>1</v>
      </c>
      <c r="C18" s="59">
        <v>4</v>
      </c>
      <c r="D18" s="153">
        <v>1800000000</v>
      </c>
      <c r="E18" s="65" t="s">
        <v>148</v>
      </c>
      <c r="F18" s="127">
        <f>F19</f>
        <v>8720</v>
      </c>
      <c r="G18" s="141"/>
    </row>
    <row r="19" spans="1:7" ht="22.5" x14ac:dyDescent="0.25">
      <c r="A19" s="57" t="s">
        <v>298</v>
      </c>
      <c r="B19" s="59">
        <v>1</v>
      </c>
      <c r="C19" s="59">
        <v>4</v>
      </c>
      <c r="D19" s="153">
        <v>1810000000</v>
      </c>
      <c r="E19" s="65" t="s">
        <v>148</v>
      </c>
      <c r="F19" s="127">
        <f>F20</f>
        <v>8720</v>
      </c>
      <c r="G19" s="141"/>
    </row>
    <row r="20" spans="1:7" ht="33.75" x14ac:dyDescent="0.25">
      <c r="A20" s="57" t="s">
        <v>299</v>
      </c>
      <c r="B20" s="59">
        <v>1</v>
      </c>
      <c r="C20" s="59">
        <v>4</v>
      </c>
      <c r="D20" s="153">
        <v>1810100000</v>
      </c>
      <c r="E20" s="65"/>
      <c r="F20" s="127">
        <f>F21+F33</f>
        <v>8720</v>
      </c>
      <c r="G20" s="141"/>
    </row>
    <row r="21" spans="1:7" x14ac:dyDescent="0.25">
      <c r="A21" s="57" t="s">
        <v>137</v>
      </c>
      <c r="B21" s="59">
        <v>1</v>
      </c>
      <c r="C21" s="59">
        <v>4</v>
      </c>
      <c r="D21" s="153">
        <v>1810102040</v>
      </c>
      <c r="E21" s="65" t="s">
        <v>118</v>
      </c>
      <c r="F21" s="127">
        <f>F22+F27+F30</f>
        <v>8712.6</v>
      </c>
      <c r="G21" s="141"/>
    </row>
    <row r="22" spans="1:7" ht="45" x14ac:dyDescent="0.25">
      <c r="A22" s="57" t="s">
        <v>152</v>
      </c>
      <c r="B22" s="59">
        <v>1</v>
      </c>
      <c r="C22" s="59">
        <v>4</v>
      </c>
      <c r="D22" s="153">
        <v>1810102040</v>
      </c>
      <c r="E22" s="65" t="s">
        <v>153</v>
      </c>
      <c r="F22" s="127">
        <f>F23</f>
        <v>8468.5</v>
      </c>
      <c r="G22" s="141"/>
    </row>
    <row r="23" spans="1:7" ht="22.5" x14ac:dyDescent="0.25">
      <c r="A23" s="57" t="s">
        <v>157</v>
      </c>
      <c r="B23" s="59">
        <v>1</v>
      </c>
      <c r="C23" s="59">
        <v>4</v>
      </c>
      <c r="D23" s="153">
        <v>1810102040</v>
      </c>
      <c r="E23" s="65" t="s">
        <v>158</v>
      </c>
      <c r="F23" s="127">
        <f>F24+F25+F26</f>
        <v>8468.5</v>
      </c>
      <c r="G23" s="141"/>
    </row>
    <row r="24" spans="1:7" x14ac:dyDescent="0.25">
      <c r="A24" s="50" t="s">
        <v>277</v>
      </c>
      <c r="B24" s="59">
        <v>1</v>
      </c>
      <c r="C24" s="59">
        <v>4</v>
      </c>
      <c r="D24" s="153">
        <v>1810102040</v>
      </c>
      <c r="E24" s="65">
        <v>121</v>
      </c>
      <c r="F24" s="127">
        <v>6421.3</v>
      </c>
      <c r="G24" s="141"/>
    </row>
    <row r="25" spans="1:7" ht="23.25" customHeight="1" x14ac:dyDescent="0.25">
      <c r="A25" s="50" t="s">
        <v>138</v>
      </c>
      <c r="B25" s="59">
        <v>1</v>
      </c>
      <c r="C25" s="59">
        <v>4</v>
      </c>
      <c r="D25" s="153">
        <v>1810102040</v>
      </c>
      <c r="E25" s="65">
        <v>122</v>
      </c>
      <c r="F25" s="127">
        <v>200.2</v>
      </c>
      <c r="G25" s="141"/>
    </row>
    <row r="26" spans="1:7" ht="41.25" customHeight="1" x14ac:dyDescent="0.25">
      <c r="A26" s="50" t="s">
        <v>278</v>
      </c>
      <c r="B26" s="59">
        <v>1</v>
      </c>
      <c r="C26" s="59">
        <v>4</v>
      </c>
      <c r="D26" s="153">
        <v>1810102040</v>
      </c>
      <c r="E26" s="65">
        <v>129</v>
      </c>
      <c r="F26" s="127">
        <v>1847</v>
      </c>
      <c r="G26" s="141"/>
    </row>
    <row r="27" spans="1:7" ht="41.25" customHeight="1" x14ac:dyDescent="0.25">
      <c r="A27" s="50" t="s">
        <v>329</v>
      </c>
      <c r="B27" s="59">
        <v>1</v>
      </c>
      <c r="C27" s="59">
        <v>4</v>
      </c>
      <c r="D27" s="153">
        <v>1810102040</v>
      </c>
      <c r="E27" s="65" t="s">
        <v>149</v>
      </c>
      <c r="F27" s="127">
        <f>F28</f>
        <v>237.1</v>
      </c>
      <c r="G27" s="141"/>
    </row>
    <row r="28" spans="1:7" ht="41.25" customHeight="1" x14ac:dyDescent="0.25">
      <c r="A28" s="50" t="s">
        <v>150</v>
      </c>
      <c r="B28" s="59">
        <v>1</v>
      </c>
      <c r="C28" s="59">
        <v>4</v>
      </c>
      <c r="D28" s="153">
        <v>1810102040</v>
      </c>
      <c r="E28" s="65" t="s">
        <v>151</v>
      </c>
      <c r="F28" s="127">
        <f>F29</f>
        <v>237.1</v>
      </c>
      <c r="G28" s="141"/>
    </row>
    <row r="29" spans="1:7" ht="22.5" x14ac:dyDescent="0.25">
      <c r="A29" s="111" t="s">
        <v>139</v>
      </c>
      <c r="B29" s="59">
        <v>1</v>
      </c>
      <c r="C29" s="59">
        <v>4</v>
      </c>
      <c r="D29" s="153">
        <v>1810102040</v>
      </c>
      <c r="E29" s="65">
        <v>244</v>
      </c>
      <c r="F29" s="127">
        <v>237.1</v>
      </c>
      <c r="G29" s="141"/>
    </row>
    <row r="30" spans="1:7" x14ac:dyDescent="0.25">
      <c r="A30" s="50" t="s">
        <v>159</v>
      </c>
      <c r="B30" s="59">
        <v>1</v>
      </c>
      <c r="C30" s="59">
        <v>4</v>
      </c>
      <c r="D30" s="153">
        <v>1810102040</v>
      </c>
      <c r="E30" s="65" t="s">
        <v>160</v>
      </c>
      <c r="F30" s="127">
        <f>F31</f>
        <v>7</v>
      </c>
      <c r="G30" s="141"/>
    </row>
    <row r="31" spans="1:7" x14ac:dyDescent="0.25">
      <c r="A31" s="50" t="s">
        <v>161</v>
      </c>
      <c r="B31" s="59">
        <v>1</v>
      </c>
      <c r="C31" s="59">
        <v>4</v>
      </c>
      <c r="D31" s="153">
        <v>1810102040</v>
      </c>
      <c r="E31" s="65" t="s">
        <v>162</v>
      </c>
      <c r="F31" s="127">
        <f>F32</f>
        <v>7</v>
      </c>
      <c r="G31" s="141"/>
    </row>
    <row r="32" spans="1:7" x14ac:dyDescent="0.25">
      <c r="A32" s="50" t="s">
        <v>283</v>
      </c>
      <c r="B32" s="59">
        <v>1</v>
      </c>
      <c r="C32" s="59">
        <v>4</v>
      </c>
      <c r="D32" s="153">
        <v>1810102040</v>
      </c>
      <c r="E32" s="65">
        <v>852</v>
      </c>
      <c r="F32" s="127">
        <v>7</v>
      </c>
      <c r="G32" s="141"/>
    </row>
    <row r="33" spans="1:7" ht="45" x14ac:dyDescent="0.25">
      <c r="A33" s="50" t="s">
        <v>260</v>
      </c>
      <c r="B33" s="59">
        <v>1</v>
      </c>
      <c r="C33" s="59">
        <v>4</v>
      </c>
      <c r="D33" s="153">
        <v>1810189020</v>
      </c>
      <c r="E33" s="65" t="s">
        <v>118</v>
      </c>
      <c r="F33" s="127">
        <f>F35</f>
        <v>7.4</v>
      </c>
      <c r="G33" s="141"/>
    </row>
    <row r="34" spans="1:7" x14ac:dyDescent="0.25">
      <c r="A34" s="50" t="s">
        <v>169</v>
      </c>
      <c r="B34" s="59">
        <v>1</v>
      </c>
      <c r="C34" s="59">
        <v>4</v>
      </c>
      <c r="D34" s="153">
        <v>1810189020</v>
      </c>
      <c r="E34" s="65" t="s">
        <v>369</v>
      </c>
      <c r="F34" s="127">
        <f>F35</f>
        <v>7.4</v>
      </c>
      <c r="G34" s="141"/>
    </row>
    <row r="35" spans="1:7" x14ac:dyDescent="0.25">
      <c r="A35" s="50" t="s">
        <v>146</v>
      </c>
      <c r="B35" s="59">
        <v>1</v>
      </c>
      <c r="C35" s="59">
        <v>4</v>
      </c>
      <c r="D35" s="153">
        <v>1810189020</v>
      </c>
      <c r="E35" s="65">
        <v>540</v>
      </c>
      <c r="F35" s="127">
        <v>7.4</v>
      </c>
      <c r="G35" s="141"/>
    </row>
    <row r="36" spans="1:7" ht="28.5" customHeight="1" x14ac:dyDescent="0.25">
      <c r="A36" s="50" t="s">
        <v>261</v>
      </c>
      <c r="B36" s="59">
        <v>1</v>
      </c>
      <c r="C36" s="59">
        <v>6</v>
      </c>
      <c r="D36" s="153"/>
      <c r="E36" s="65"/>
      <c r="F36" s="127">
        <f t="shared" ref="F36:F39" si="1">F37</f>
        <v>8.1</v>
      </c>
      <c r="G36" s="141"/>
    </row>
    <row r="37" spans="1:7" ht="33.75" x14ac:dyDescent="0.25">
      <c r="A37" s="57" t="s">
        <v>308</v>
      </c>
      <c r="B37" s="59">
        <v>1</v>
      </c>
      <c r="C37" s="59">
        <v>6</v>
      </c>
      <c r="D37" s="153" t="s">
        <v>379</v>
      </c>
      <c r="E37" s="65"/>
      <c r="F37" s="127">
        <f t="shared" si="1"/>
        <v>8.1</v>
      </c>
      <c r="G37" s="141"/>
    </row>
    <row r="38" spans="1:7" ht="22.5" x14ac:dyDescent="0.25">
      <c r="A38" s="57" t="s">
        <v>298</v>
      </c>
      <c r="B38" s="59">
        <v>1</v>
      </c>
      <c r="C38" s="59">
        <v>6</v>
      </c>
      <c r="D38" s="153" t="s">
        <v>379</v>
      </c>
      <c r="E38" s="65"/>
      <c r="F38" s="127">
        <f t="shared" si="1"/>
        <v>8.1</v>
      </c>
      <c r="G38" s="141"/>
    </row>
    <row r="39" spans="1:7" ht="33.75" x14ac:dyDescent="0.25">
      <c r="A39" s="57" t="s">
        <v>299</v>
      </c>
      <c r="B39" s="59">
        <v>1</v>
      </c>
      <c r="C39" s="59">
        <v>6</v>
      </c>
      <c r="D39" s="153" t="s">
        <v>377</v>
      </c>
      <c r="E39" s="65"/>
      <c r="F39" s="127">
        <f t="shared" si="1"/>
        <v>8.1</v>
      </c>
      <c r="G39" s="141"/>
    </row>
    <row r="40" spans="1:7" ht="45" x14ac:dyDescent="0.25">
      <c r="A40" s="50" t="s">
        <v>260</v>
      </c>
      <c r="B40" s="59">
        <v>1</v>
      </c>
      <c r="C40" s="59">
        <v>6</v>
      </c>
      <c r="D40" s="153" t="s">
        <v>380</v>
      </c>
      <c r="E40" s="65" t="s">
        <v>118</v>
      </c>
      <c r="F40" s="127">
        <f>F41</f>
        <v>8.1</v>
      </c>
      <c r="G40" s="141"/>
    </row>
    <row r="41" spans="1:7" x14ac:dyDescent="0.25">
      <c r="A41" s="50" t="s">
        <v>169</v>
      </c>
      <c r="B41" s="59">
        <v>1</v>
      </c>
      <c r="C41" s="59">
        <v>6</v>
      </c>
      <c r="D41" s="153" t="s">
        <v>380</v>
      </c>
      <c r="E41" s="65" t="s">
        <v>369</v>
      </c>
      <c r="F41" s="127">
        <f>F42</f>
        <v>8.1</v>
      </c>
      <c r="G41" s="141"/>
    </row>
    <row r="42" spans="1:7" x14ac:dyDescent="0.25">
      <c r="A42" s="50" t="s">
        <v>146</v>
      </c>
      <c r="B42" s="59">
        <v>1</v>
      </c>
      <c r="C42" s="59">
        <v>6</v>
      </c>
      <c r="D42" s="153" t="s">
        <v>380</v>
      </c>
      <c r="E42" s="65">
        <v>540</v>
      </c>
      <c r="F42" s="127">
        <v>8.1</v>
      </c>
      <c r="G42" s="141"/>
    </row>
    <row r="43" spans="1:7" x14ac:dyDescent="0.25">
      <c r="A43" s="51" t="s">
        <v>37</v>
      </c>
      <c r="B43" s="59">
        <v>1</v>
      </c>
      <c r="C43" s="59">
        <v>11</v>
      </c>
      <c r="D43" s="153"/>
      <c r="E43" s="65" t="s">
        <v>148</v>
      </c>
      <c r="F43" s="127">
        <f t="shared" ref="F43:F46" si="2">F44</f>
        <v>50</v>
      </c>
      <c r="G43" s="141"/>
    </row>
    <row r="44" spans="1:7" ht="33.75" x14ac:dyDescent="0.25">
      <c r="A44" s="57" t="s">
        <v>211</v>
      </c>
      <c r="B44" s="59">
        <v>1</v>
      </c>
      <c r="C44" s="59">
        <v>11</v>
      </c>
      <c r="D44" s="153">
        <v>1100000000</v>
      </c>
      <c r="E44" s="65" t="s">
        <v>148</v>
      </c>
      <c r="F44" s="127">
        <f t="shared" si="2"/>
        <v>50</v>
      </c>
      <c r="G44" s="141"/>
    </row>
    <row r="45" spans="1:7" ht="38.25" customHeight="1" x14ac:dyDescent="0.25">
      <c r="A45" s="57" t="s">
        <v>167</v>
      </c>
      <c r="B45" s="59">
        <v>1</v>
      </c>
      <c r="C45" s="59">
        <v>11</v>
      </c>
      <c r="D45" s="153">
        <v>1110000000</v>
      </c>
      <c r="E45" s="65" t="s">
        <v>148</v>
      </c>
      <c r="F45" s="127">
        <f t="shared" si="2"/>
        <v>50</v>
      </c>
      <c r="G45" s="141"/>
    </row>
    <row r="46" spans="1:7" ht="33.75" customHeight="1" x14ac:dyDescent="0.25">
      <c r="A46" s="57" t="s">
        <v>262</v>
      </c>
      <c r="B46" s="59">
        <v>1</v>
      </c>
      <c r="C46" s="59">
        <v>11</v>
      </c>
      <c r="D46" s="153">
        <v>1110100000</v>
      </c>
      <c r="E46" s="65" t="s">
        <v>148</v>
      </c>
      <c r="F46" s="127">
        <f t="shared" si="2"/>
        <v>50</v>
      </c>
      <c r="G46" s="141"/>
    </row>
    <row r="47" spans="1:7" ht="33.75" customHeight="1" x14ac:dyDescent="0.25">
      <c r="A47" s="57" t="s">
        <v>140</v>
      </c>
      <c r="B47" s="59">
        <v>1</v>
      </c>
      <c r="C47" s="59">
        <v>11</v>
      </c>
      <c r="D47" s="153">
        <v>1110122020</v>
      </c>
      <c r="E47" s="65" t="s">
        <v>118</v>
      </c>
      <c r="F47" s="127">
        <f>F48</f>
        <v>50</v>
      </c>
      <c r="G47" s="141"/>
    </row>
    <row r="48" spans="1:7" ht="33.75" customHeight="1" x14ac:dyDescent="0.25">
      <c r="A48" s="50" t="s">
        <v>159</v>
      </c>
      <c r="B48" s="59">
        <v>1</v>
      </c>
      <c r="C48" s="59">
        <v>11</v>
      </c>
      <c r="D48" s="153">
        <v>1110122020</v>
      </c>
      <c r="E48" s="65" t="s">
        <v>160</v>
      </c>
      <c r="F48" s="127">
        <f>F49</f>
        <v>50</v>
      </c>
      <c r="G48" s="141"/>
    </row>
    <row r="49" spans="1:7" x14ac:dyDescent="0.25">
      <c r="A49" s="50" t="s">
        <v>141</v>
      </c>
      <c r="B49" s="59">
        <v>1</v>
      </c>
      <c r="C49" s="59">
        <v>11</v>
      </c>
      <c r="D49" s="153">
        <v>1110122020</v>
      </c>
      <c r="E49" s="65" t="s">
        <v>134</v>
      </c>
      <c r="F49" s="127">
        <v>50</v>
      </c>
      <c r="G49" s="141"/>
    </row>
    <row r="50" spans="1:7" x14ac:dyDescent="0.25">
      <c r="A50" s="51" t="s">
        <v>38</v>
      </c>
      <c r="B50" s="59">
        <v>1</v>
      </c>
      <c r="C50" s="59">
        <v>13</v>
      </c>
      <c r="D50" s="153" t="s">
        <v>148</v>
      </c>
      <c r="E50" s="65" t="s">
        <v>148</v>
      </c>
      <c r="F50" s="127">
        <f>F51+F57+F70+F77+F101</f>
        <v>4349.7</v>
      </c>
      <c r="G50" s="141"/>
    </row>
    <row r="51" spans="1:7" ht="22.5" x14ac:dyDescent="0.25">
      <c r="A51" s="57" t="s">
        <v>212</v>
      </c>
      <c r="B51" s="59">
        <v>1</v>
      </c>
      <c r="C51" s="59">
        <v>13</v>
      </c>
      <c r="D51" s="153">
        <v>2500000000</v>
      </c>
      <c r="E51" s="65" t="s">
        <v>148</v>
      </c>
      <c r="F51" s="127">
        <f>F52</f>
        <v>3.2</v>
      </c>
      <c r="G51" s="141"/>
    </row>
    <row r="52" spans="1:7" ht="35.25" customHeight="1" x14ac:dyDescent="0.25">
      <c r="A52" s="57" t="s">
        <v>263</v>
      </c>
      <c r="B52" s="59">
        <v>1</v>
      </c>
      <c r="C52" s="59">
        <v>13</v>
      </c>
      <c r="D52" s="153">
        <v>2500100000</v>
      </c>
      <c r="E52" s="65" t="s">
        <v>148</v>
      </c>
      <c r="F52" s="127">
        <f>F53</f>
        <v>3.2</v>
      </c>
      <c r="G52" s="141"/>
    </row>
    <row r="53" spans="1:7" ht="35.25" customHeight="1" x14ac:dyDescent="0.25">
      <c r="A53" s="57" t="s">
        <v>230</v>
      </c>
      <c r="B53" s="59">
        <v>1</v>
      </c>
      <c r="C53" s="59">
        <v>13</v>
      </c>
      <c r="D53" s="153">
        <v>2500199990</v>
      </c>
      <c r="E53" s="65" t="s">
        <v>118</v>
      </c>
      <c r="F53" s="127">
        <f>F54</f>
        <v>3.2</v>
      </c>
      <c r="G53" s="141"/>
    </row>
    <row r="54" spans="1:7" ht="35.25" customHeight="1" x14ac:dyDescent="0.25">
      <c r="A54" s="50" t="s">
        <v>329</v>
      </c>
      <c r="B54" s="59">
        <v>1</v>
      </c>
      <c r="C54" s="59">
        <v>13</v>
      </c>
      <c r="D54" s="153">
        <v>2500199990</v>
      </c>
      <c r="E54" s="65" t="s">
        <v>149</v>
      </c>
      <c r="F54" s="127">
        <f>F55</f>
        <v>3.2</v>
      </c>
      <c r="G54" s="141"/>
    </row>
    <row r="55" spans="1:7" ht="35.25" customHeight="1" x14ac:dyDescent="0.25">
      <c r="A55" s="50" t="s">
        <v>150</v>
      </c>
      <c r="B55" s="59">
        <v>1</v>
      </c>
      <c r="C55" s="59">
        <v>13</v>
      </c>
      <c r="D55" s="153">
        <v>2500199990</v>
      </c>
      <c r="E55" s="65" t="s">
        <v>151</v>
      </c>
      <c r="F55" s="127">
        <f>F56</f>
        <v>3.2</v>
      </c>
      <c r="G55" s="141"/>
    </row>
    <row r="56" spans="1:7" ht="22.5" x14ac:dyDescent="0.25">
      <c r="A56" s="111" t="s">
        <v>139</v>
      </c>
      <c r="B56" s="59">
        <v>1</v>
      </c>
      <c r="C56" s="59">
        <v>13</v>
      </c>
      <c r="D56" s="153">
        <v>2500199990</v>
      </c>
      <c r="E56" s="65">
        <v>244</v>
      </c>
      <c r="F56" s="127">
        <v>3.2</v>
      </c>
      <c r="G56" s="141"/>
    </row>
    <row r="57" spans="1:7" ht="33.75" x14ac:dyDescent="0.25">
      <c r="A57" s="57" t="s">
        <v>213</v>
      </c>
      <c r="B57" s="59">
        <v>1</v>
      </c>
      <c r="C57" s="59">
        <v>13</v>
      </c>
      <c r="D57" s="153">
        <v>1000000000</v>
      </c>
      <c r="E57" s="65" t="s">
        <v>148</v>
      </c>
      <c r="F57" s="127">
        <f>F58+F64</f>
        <v>9</v>
      </c>
      <c r="G57" s="141"/>
    </row>
    <row r="58" spans="1:7" ht="33" customHeight="1" x14ac:dyDescent="0.25">
      <c r="A58" s="57" t="s">
        <v>224</v>
      </c>
      <c r="B58" s="59">
        <v>1</v>
      </c>
      <c r="C58" s="59">
        <v>13</v>
      </c>
      <c r="D58" s="153">
        <v>1020000000</v>
      </c>
      <c r="E58" s="65" t="s">
        <v>148</v>
      </c>
      <c r="F58" s="127">
        <f>F59</f>
        <v>4</v>
      </c>
      <c r="G58" s="141"/>
    </row>
    <row r="59" spans="1:7" ht="21.75" customHeight="1" x14ac:dyDescent="0.25">
      <c r="A59" s="57" t="s">
        <v>225</v>
      </c>
      <c r="B59" s="59">
        <v>1</v>
      </c>
      <c r="C59" s="59">
        <v>13</v>
      </c>
      <c r="D59" s="153">
        <v>1020100000</v>
      </c>
      <c r="E59" s="65" t="s">
        <v>148</v>
      </c>
      <c r="F59" s="127">
        <f>F60</f>
        <v>4</v>
      </c>
      <c r="G59" s="141"/>
    </row>
    <row r="60" spans="1:7" ht="21.75" customHeight="1" x14ac:dyDescent="0.25">
      <c r="A60" s="57" t="s">
        <v>226</v>
      </c>
      <c r="B60" s="59">
        <v>1</v>
      </c>
      <c r="C60" s="59">
        <v>13</v>
      </c>
      <c r="D60" s="153">
        <v>1020120040</v>
      </c>
      <c r="E60" s="65" t="s">
        <v>118</v>
      </c>
      <c r="F60" s="127">
        <f>F61</f>
        <v>4</v>
      </c>
      <c r="G60" s="141"/>
    </row>
    <row r="61" spans="1:7" ht="21.75" customHeight="1" x14ac:dyDescent="0.25">
      <c r="A61" s="50" t="s">
        <v>329</v>
      </c>
      <c r="B61" s="86">
        <v>1</v>
      </c>
      <c r="C61" s="86">
        <v>13</v>
      </c>
      <c r="D61" s="65">
        <v>1020120040</v>
      </c>
      <c r="E61" s="65" t="s">
        <v>149</v>
      </c>
      <c r="F61" s="127">
        <f>F62</f>
        <v>4</v>
      </c>
      <c r="G61" s="141"/>
    </row>
    <row r="62" spans="1:7" ht="21.75" customHeight="1" x14ac:dyDescent="0.25">
      <c r="A62" s="50" t="s">
        <v>150</v>
      </c>
      <c r="B62" s="86">
        <v>1</v>
      </c>
      <c r="C62" s="86">
        <v>13</v>
      </c>
      <c r="D62" s="65">
        <v>1020120040</v>
      </c>
      <c r="E62" s="65" t="s">
        <v>151</v>
      </c>
      <c r="F62" s="127">
        <f>F63</f>
        <v>4</v>
      </c>
      <c r="G62" s="141"/>
    </row>
    <row r="63" spans="1:7" ht="22.5" x14ac:dyDescent="0.25">
      <c r="A63" s="111" t="s">
        <v>139</v>
      </c>
      <c r="B63" s="86">
        <v>1</v>
      </c>
      <c r="C63" s="86">
        <v>13</v>
      </c>
      <c r="D63" s="65">
        <v>1020120040</v>
      </c>
      <c r="E63" s="65">
        <v>244</v>
      </c>
      <c r="F63" s="127">
        <v>4</v>
      </c>
      <c r="G63" s="141"/>
    </row>
    <row r="64" spans="1:7" x14ac:dyDescent="0.25">
      <c r="A64" s="54" t="s">
        <v>240</v>
      </c>
      <c r="B64" s="86">
        <v>1</v>
      </c>
      <c r="C64" s="86">
        <v>13</v>
      </c>
      <c r="D64" s="154">
        <v>1030000000</v>
      </c>
      <c r="E64" s="64"/>
      <c r="F64" s="142">
        <f>F65</f>
        <v>5</v>
      </c>
      <c r="G64" s="143"/>
    </row>
    <row r="65" spans="1:7" ht="42" customHeight="1" x14ac:dyDescent="0.25">
      <c r="A65" s="54" t="s">
        <v>241</v>
      </c>
      <c r="B65" s="86">
        <v>1</v>
      </c>
      <c r="C65" s="86">
        <v>13</v>
      </c>
      <c r="D65" s="154">
        <v>1030100000</v>
      </c>
      <c r="E65" s="64"/>
      <c r="F65" s="142">
        <f>F66</f>
        <v>5</v>
      </c>
      <c r="G65" s="143"/>
    </row>
    <row r="66" spans="1:7" ht="25.5" customHeight="1" x14ac:dyDescent="0.25">
      <c r="A66" s="54" t="s">
        <v>230</v>
      </c>
      <c r="B66" s="86">
        <v>1</v>
      </c>
      <c r="C66" s="86">
        <v>13</v>
      </c>
      <c r="D66" s="154">
        <v>1030199990</v>
      </c>
      <c r="E66" s="64" t="s">
        <v>118</v>
      </c>
      <c r="F66" s="142">
        <f>F67</f>
        <v>5</v>
      </c>
      <c r="G66" s="143"/>
    </row>
    <row r="67" spans="1:7" ht="25.5" customHeight="1" x14ac:dyDescent="0.25">
      <c r="A67" s="50" t="s">
        <v>329</v>
      </c>
      <c r="B67" s="154" t="s">
        <v>371</v>
      </c>
      <c r="C67" s="154">
        <v>13</v>
      </c>
      <c r="D67" s="154">
        <v>1030199990</v>
      </c>
      <c r="E67" s="64" t="s">
        <v>149</v>
      </c>
      <c r="F67" s="142">
        <f>F68</f>
        <v>5</v>
      </c>
      <c r="G67" s="143"/>
    </row>
    <row r="68" spans="1:7" ht="25.5" customHeight="1" x14ac:dyDescent="0.25">
      <c r="A68" s="50" t="s">
        <v>150</v>
      </c>
      <c r="B68" s="154" t="s">
        <v>371</v>
      </c>
      <c r="C68" s="154">
        <v>13</v>
      </c>
      <c r="D68" s="154">
        <v>1030199990</v>
      </c>
      <c r="E68" s="64" t="s">
        <v>151</v>
      </c>
      <c r="F68" s="142">
        <f>F69</f>
        <v>5</v>
      </c>
      <c r="G68" s="143"/>
    </row>
    <row r="69" spans="1:7" ht="22.5" x14ac:dyDescent="0.25">
      <c r="A69" s="111" t="s">
        <v>139</v>
      </c>
      <c r="B69" s="154" t="s">
        <v>371</v>
      </c>
      <c r="C69" s="154">
        <v>13</v>
      </c>
      <c r="D69" s="154">
        <v>1030199990</v>
      </c>
      <c r="E69" s="65">
        <v>244</v>
      </c>
      <c r="F69" s="142">
        <v>5</v>
      </c>
      <c r="G69" s="143"/>
    </row>
    <row r="70" spans="1:7" ht="22.5" x14ac:dyDescent="0.25">
      <c r="A70" s="88" t="s">
        <v>214</v>
      </c>
      <c r="B70" s="86">
        <v>1</v>
      </c>
      <c r="C70" s="86">
        <v>13</v>
      </c>
      <c r="D70" s="65">
        <v>1200000000</v>
      </c>
      <c r="E70" s="65" t="s">
        <v>148</v>
      </c>
      <c r="F70" s="127">
        <f t="shared" ref="F70:F75" si="3">F71</f>
        <v>15</v>
      </c>
      <c r="G70" s="141"/>
    </row>
    <row r="71" spans="1:7" ht="27.75" customHeight="1" x14ac:dyDescent="0.25">
      <c r="A71" s="88" t="s">
        <v>300</v>
      </c>
      <c r="B71" s="86">
        <v>1</v>
      </c>
      <c r="C71" s="86">
        <v>13</v>
      </c>
      <c r="D71" s="65">
        <v>1220000000</v>
      </c>
      <c r="E71" s="65" t="s">
        <v>148</v>
      </c>
      <c r="F71" s="127">
        <f t="shared" si="3"/>
        <v>15</v>
      </c>
      <c r="G71" s="141"/>
    </row>
    <row r="72" spans="1:7" ht="27.75" customHeight="1" x14ac:dyDescent="0.25">
      <c r="A72" s="57" t="s">
        <v>229</v>
      </c>
      <c r="B72" s="59">
        <v>1</v>
      </c>
      <c r="C72" s="59">
        <v>13</v>
      </c>
      <c r="D72" s="153">
        <v>1220200000</v>
      </c>
      <c r="E72" s="65"/>
      <c r="F72" s="127">
        <f t="shared" si="3"/>
        <v>15</v>
      </c>
      <c r="G72" s="141"/>
    </row>
    <row r="73" spans="1:7" ht="27.75" customHeight="1" x14ac:dyDescent="0.25">
      <c r="A73" s="57" t="s">
        <v>230</v>
      </c>
      <c r="B73" s="59">
        <v>1</v>
      </c>
      <c r="C73" s="59">
        <v>13</v>
      </c>
      <c r="D73" s="153">
        <v>1220299990</v>
      </c>
      <c r="E73" s="65" t="s">
        <v>118</v>
      </c>
      <c r="F73" s="127">
        <f t="shared" si="3"/>
        <v>15</v>
      </c>
      <c r="G73" s="141"/>
    </row>
    <row r="74" spans="1:7" ht="27.75" customHeight="1" x14ac:dyDescent="0.25">
      <c r="A74" s="50" t="s">
        <v>329</v>
      </c>
      <c r="B74" s="59">
        <v>1</v>
      </c>
      <c r="C74" s="59">
        <v>13</v>
      </c>
      <c r="D74" s="153">
        <v>1220299990</v>
      </c>
      <c r="E74" s="65" t="s">
        <v>149</v>
      </c>
      <c r="F74" s="127">
        <f t="shared" si="3"/>
        <v>15</v>
      </c>
      <c r="G74" s="141"/>
    </row>
    <row r="75" spans="1:7" ht="27.75" customHeight="1" x14ac:dyDescent="0.25">
      <c r="A75" s="50" t="s">
        <v>150</v>
      </c>
      <c r="B75" s="59">
        <v>1</v>
      </c>
      <c r="C75" s="59">
        <v>13</v>
      </c>
      <c r="D75" s="153">
        <v>1220299990</v>
      </c>
      <c r="E75" s="65" t="s">
        <v>151</v>
      </c>
      <c r="F75" s="127">
        <f t="shared" si="3"/>
        <v>15</v>
      </c>
      <c r="G75" s="141"/>
    </row>
    <row r="76" spans="1:7" ht="22.5" x14ac:dyDescent="0.25">
      <c r="A76" s="111" t="s">
        <v>139</v>
      </c>
      <c r="B76" s="59">
        <v>1</v>
      </c>
      <c r="C76" s="59">
        <v>13</v>
      </c>
      <c r="D76" s="153">
        <v>1220299990</v>
      </c>
      <c r="E76" s="65">
        <v>244</v>
      </c>
      <c r="F76" s="127">
        <v>15</v>
      </c>
      <c r="G76" s="141"/>
    </row>
    <row r="77" spans="1:7" ht="22.5" x14ac:dyDescent="0.25">
      <c r="A77" s="57" t="s">
        <v>215</v>
      </c>
      <c r="B77" s="59">
        <v>1</v>
      </c>
      <c r="C77" s="59">
        <v>13</v>
      </c>
      <c r="D77" s="153">
        <v>1700000000</v>
      </c>
      <c r="E77" s="65" t="s">
        <v>148</v>
      </c>
      <c r="F77" s="127">
        <f>F78+F87+F92+F96</f>
        <v>1018.1999999999999</v>
      </c>
      <c r="G77" s="141"/>
    </row>
    <row r="78" spans="1:7" ht="38.25" customHeight="1" x14ac:dyDescent="0.25">
      <c r="A78" s="57" t="s">
        <v>310</v>
      </c>
      <c r="B78" s="59">
        <v>1</v>
      </c>
      <c r="C78" s="59">
        <v>13</v>
      </c>
      <c r="D78" s="153">
        <v>1700100000</v>
      </c>
      <c r="E78" s="65" t="s">
        <v>148</v>
      </c>
      <c r="F78" s="127">
        <f>F79</f>
        <v>667.9</v>
      </c>
      <c r="G78" s="141"/>
    </row>
    <row r="79" spans="1:7" ht="35.25" customHeight="1" x14ac:dyDescent="0.25">
      <c r="A79" s="57" t="s">
        <v>230</v>
      </c>
      <c r="B79" s="59">
        <v>1</v>
      </c>
      <c r="C79" s="59">
        <v>13</v>
      </c>
      <c r="D79" s="153">
        <v>1700199990</v>
      </c>
      <c r="E79" s="65" t="s">
        <v>118</v>
      </c>
      <c r="F79" s="127">
        <f>F80+F83</f>
        <v>667.9</v>
      </c>
      <c r="G79" s="141"/>
    </row>
    <row r="80" spans="1:7" ht="35.25" customHeight="1" x14ac:dyDescent="0.25">
      <c r="A80" s="50" t="s">
        <v>329</v>
      </c>
      <c r="B80" s="59">
        <v>1</v>
      </c>
      <c r="C80" s="59">
        <v>13</v>
      </c>
      <c r="D80" s="153">
        <v>1700199990</v>
      </c>
      <c r="E80" s="65" t="s">
        <v>149</v>
      </c>
      <c r="F80" s="127">
        <f>F81</f>
        <v>657.1</v>
      </c>
      <c r="G80" s="141"/>
    </row>
    <row r="81" spans="1:7" ht="35.25" customHeight="1" x14ac:dyDescent="0.25">
      <c r="A81" s="50" t="s">
        <v>150</v>
      </c>
      <c r="B81" s="59">
        <v>1</v>
      </c>
      <c r="C81" s="59">
        <v>13</v>
      </c>
      <c r="D81" s="153">
        <v>1700199990</v>
      </c>
      <c r="E81" s="65" t="s">
        <v>151</v>
      </c>
      <c r="F81" s="127">
        <f>F82</f>
        <v>657.1</v>
      </c>
      <c r="G81" s="141"/>
    </row>
    <row r="82" spans="1:7" ht="22.5" x14ac:dyDescent="0.25">
      <c r="A82" s="111" t="s">
        <v>139</v>
      </c>
      <c r="B82" s="59">
        <v>1</v>
      </c>
      <c r="C82" s="59">
        <v>13</v>
      </c>
      <c r="D82" s="153">
        <v>1700199990</v>
      </c>
      <c r="E82" s="65">
        <v>244</v>
      </c>
      <c r="F82" s="127">
        <v>657.1</v>
      </c>
      <c r="G82" s="141"/>
    </row>
    <row r="83" spans="1:7" x14ac:dyDescent="0.25">
      <c r="A83" s="50" t="s">
        <v>159</v>
      </c>
      <c r="B83" s="59">
        <v>1</v>
      </c>
      <c r="C83" s="59">
        <v>13</v>
      </c>
      <c r="D83" s="153">
        <v>1700199990</v>
      </c>
      <c r="E83" s="65" t="s">
        <v>160</v>
      </c>
      <c r="F83" s="127">
        <f>F84</f>
        <v>10.799999999999999</v>
      </c>
      <c r="G83" s="141"/>
    </row>
    <row r="84" spans="1:7" x14ac:dyDescent="0.25">
      <c r="A84" s="50" t="s">
        <v>161</v>
      </c>
      <c r="B84" s="59">
        <v>1</v>
      </c>
      <c r="C84" s="59">
        <v>13</v>
      </c>
      <c r="D84" s="153">
        <v>1700199990</v>
      </c>
      <c r="E84" s="65" t="s">
        <v>162</v>
      </c>
      <c r="F84" s="127">
        <f>F85+F86</f>
        <v>10.799999999999999</v>
      </c>
      <c r="G84" s="141"/>
    </row>
    <row r="85" spans="1:7" x14ac:dyDescent="0.25">
      <c r="A85" s="50" t="s">
        <v>282</v>
      </c>
      <c r="B85" s="59">
        <v>1</v>
      </c>
      <c r="C85" s="59">
        <v>13</v>
      </c>
      <c r="D85" s="153">
        <v>1700199990</v>
      </c>
      <c r="E85" s="65">
        <v>851</v>
      </c>
      <c r="F85" s="127">
        <v>1.2</v>
      </c>
      <c r="G85" s="141"/>
    </row>
    <row r="86" spans="1:7" x14ac:dyDescent="0.25">
      <c r="A86" s="50" t="s">
        <v>283</v>
      </c>
      <c r="B86" s="59">
        <v>1</v>
      </c>
      <c r="C86" s="59">
        <v>13</v>
      </c>
      <c r="D86" s="153">
        <v>1700199990</v>
      </c>
      <c r="E86" s="65">
        <v>852</v>
      </c>
      <c r="F86" s="127">
        <v>9.6</v>
      </c>
      <c r="G86" s="141"/>
    </row>
    <row r="87" spans="1:7" ht="28.5" customHeight="1" x14ac:dyDescent="0.25">
      <c r="A87" s="50" t="s">
        <v>264</v>
      </c>
      <c r="B87" s="59">
        <v>1</v>
      </c>
      <c r="C87" s="59">
        <v>13</v>
      </c>
      <c r="D87" s="153">
        <v>1700200000</v>
      </c>
      <c r="E87" s="65"/>
      <c r="F87" s="127">
        <f>F88</f>
        <v>300</v>
      </c>
      <c r="G87" s="141"/>
    </row>
    <row r="88" spans="1:7" ht="22.5" x14ac:dyDescent="0.25">
      <c r="A88" s="50" t="s">
        <v>230</v>
      </c>
      <c r="B88" s="59">
        <v>1</v>
      </c>
      <c r="C88" s="59">
        <v>13</v>
      </c>
      <c r="D88" s="153">
        <v>1700299990</v>
      </c>
      <c r="E88" s="65" t="s">
        <v>118</v>
      </c>
      <c r="F88" s="127">
        <f>F89</f>
        <v>300</v>
      </c>
      <c r="G88" s="141"/>
    </row>
    <row r="89" spans="1:7" ht="22.5" x14ac:dyDescent="0.25">
      <c r="A89" s="50" t="s">
        <v>329</v>
      </c>
      <c r="B89" s="59">
        <v>1</v>
      </c>
      <c r="C89" s="59">
        <v>13</v>
      </c>
      <c r="D89" s="153">
        <v>1700299990</v>
      </c>
      <c r="E89" s="65" t="s">
        <v>149</v>
      </c>
      <c r="F89" s="127">
        <f>F90</f>
        <v>300</v>
      </c>
      <c r="G89" s="141"/>
    </row>
    <row r="90" spans="1:7" ht="22.5" x14ac:dyDescent="0.25">
      <c r="A90" s="50" t="s">
        <v>150</v>
      </c>
      <c r="B90" s="59">
        <v>1</v>
      </c>
      <c r="C90" s="59">
        <v>13</v>
      </c>
      <c r="D90" s="153">
        <v>1700299990</v>
      </c>
      <c r="E90" s="65" t="s">
        <v>151</v>
      </c>
      <c r="F90" s="127">
        <f>F91</f>
        <v>300</v>
      </c>
      <c r="G90" s="141"/>
    </row>
    <row r="91" spans="1:7" ht="22.5" x14ac:dyDescent="0.25">
      <c r="A91" s="111" t="s">
        <v>139</v>
      </c>
      <c r="B91" s="59">
        <v>1</v>
      </c>
      <c r="C91" s="59">
        <v>13</v>
      </c>
      <c r="D91" s="153">
        <v>1700299990</v>
      </c>
      <c r="E91" s="65">
        <v>244</v>
      </c>
      <c r="F91" s="127">
        <v>300</v>
      </c>
      <c r="G91" s="141"/>
    </row>
    <row r="92" spans="1:7" ht="67.5" x14ac:dyDescent="0.25">
      <c r="A92" s="50" t="s">
        <v>265</v>
      </c>
      <c r="B92" s="59">
        <v>1</v>
      </c>
      <c r="C92" s="59">
        <v>13</v>
      </c>
      <c r="D92" s="153">
        <v>1700300000</v>
      </c>
      <c r="E92" s="65"/>
      <c r="F92" s="127">
        <f>F93</f>
        <v>5.3</v>
      </c>
      <c r="G92" s="141"/>
    </row>
    <row r="93" spans="1:7" ht="45" x14ac:dyDescent="0.25">
      <c r="A93" s="50" t="s">
        <v>260</v>
      </c>
      <c r="B93" s="59">
        <v>1</v>
      </c>
      <c r="C93" s="59">
        <v>13</v>
      </c>
      <c r="D93" s="153">
        <v>1700389020</v>
      </c>
      <c r="E93" s="65" t="s">
        <v>118</v>
      </c>
      <c r="F93" s="127">
        <f>F94</f>
        <v>5.3</v>
      </c>
      <c r="G93" s="141"/>
    </row>
    <row r="94" spans="1:7" x14ac:dyDescent="0.25">
      <c r="A94" s="50" t="s">
        <v>169</v>
      </c>
      <c r="B94" s="59">
        <v>1</v>
      </c>
      <c r="C94" s="59">
        <v>13</v>
      </c>
      <c r="D94" s="153">
        <v>1700389020</v>
      </c>
      <c r="E94" s="65" t="s">
        <v>369</v>
      </c>
      <c r="F94" s="127">
        <f>F95</f>
        <v>5.3</v>
      </c>
      <c r="G94" s="141"/>
    </row>
    <row r="95" spans="1:7" x14ac:dyDescent="0.25">
      <c r="A95" s="50" t="s">
        <v>146</v>
      </c>
      <c r="B95" s="59">
        <v>1</v>
      </c>
      <c r="C95" s="59">
        <v>13</v>
      </c>
      <c r="D95" s="153">
        <v>1700389020</v>
      </c>
      <c r="E95" s="65">
        <v>540</v>
      </c>
      <c r="F95" s="127">
        <v>5.3</v>
      </c>
      <c r="G95" s="141"/>
    </row>
    <row r="96" spans="1:7" ht="27.75" customHeight="1" x14ac:dyDescent="0.25">
      <c r="A96" s="50" t="s">
        <v>273</v>
      </c>
      <c r="B96" s="59">
        <v>1</v>
      </c>
      <c r="C96" s="59">
        <v>13</v>
      </c>
      <c r="D96" s="153">
        <v>1700400000</v>
      </c>
      <c r="E96" s="65"/>
      <c r="F96" s="127">
        <f>F97</f>
        <v>45</v>
      </c>
      <c r="G96" s="141"/>
    </row>
    <row r="97" spans="1:7" ht="26.25" customHeight="1" x14ac:dyDescent="0.25">
      <c r="A97" s="50" t="s">
        <v>230</v>
      </c>
      <c r="B97" s="59">
        <v>1</v>
      </c>
      <c r="C97" s="59">
        <v>13</v>
      </c>
      <c r="D97" s="153">
        <v>1700499990</v>
      </c>
      <c r="E97" s="65" t="s">
        <v>118</v>
      </c>
      <c r="F97" s="127">
        <f>F98</f>
        <v>45</v>
      </c>
      <c r="G97" s="141"/>
    </row>
    <row r="98" spans="1:7" ht="26.25" customHeight="1" x14ac:dyDescent="0.25">
      <c r="A98" s="50" t="s">
        <v>329</v>
      </c>
      <c r="B98" s="59">
        <v>1</v>
      </c>
      <c r="C98" s="59">
        <v>13</v>
      </c>
      <c r="D98" s="153">
        <v>1700499990</v>
      </c>
      <c r="E98" s="65" t="s">
        <v>149</v>
      </c>
      <c r="F98" s="127">
        <f>F99</f>
        <v>45</v>
      </c>
      <c r="G98" s="141"/>
    </row>
    <row r="99" spans="1:7" ht="26.25" customHeight="1" x14ac:dyDescent="0.25">
      <c r="A99" s="50" t="s">
        <v>150</v>
      </c>
      <c r="B99" s="59">
        <v>1</v>
      </c>
      <c r="C99" s="59">
        <v>13</v>
      </c>
      <c r="D99" s="153">
        <v>1700499990</v>
      </c>
      <c r="E99" s="65" t="s">
        <v>151</v>
      </c>
      <c r="F99" s="127">
        <f>F100</f>
        <v>45</v>
      </c>
      <c r="G99" s="141"/>
    </row>
    <row r="100" spans="1:7" ht="22.5" x14ac:dyDescent="0.25">
      <c r="A100" s="111" t="s">
        <v>139</v>
      </c>
      <c r="B100" s="59">
        <v>1</v>
      </c>
      <c r="C100" s="59">
        <v>13</v>
      </c>
      <c r="D100" s="153">
        <v>1700499990</v>
      </c>
      <c r="E100" s="65">
        <v>244</v>
      </c>
      <c r="F100" s="127">
        <v>45</v>
      </c>
      <c r="G100" s="141"/>
    </row>
    <row r="101" spans="1:7" ht="33.75" x14ac:dyDescent="0.25">
      <c r="A101" s="57" t="s">
        <v>308</v>
      </c>
      <c r="B101" s="59">
        <v>1</v>
      </c>
      <c r="C101" s="59">
        <v>13</v>
      </c>
      <c r="D101" s="153">
        <v>1800000000</v>
      </c>
      <c r="E101" s="65" t="s">
        <v>148</v>
      </c>
      <c r="F101" s="127">
        <f>F102</f>
        <v>3304.2999999999997</v>
      </c>
      <c r="G101" s="141"/>
    </row>
    <row r="102" spans="1:7" ht="22.5" x14ac:dyDescent="0.25">
      <c r="A102" s="57" t="s">
        <v>298</v>
      </c>
      <c r="B102" s="59">
        <v>1</v>
      </c>
      <c r="C102" s="59">
        <v>13</v>
      </c>
      <c r="D102" s="153">
        <v>1810000000</v>
      </c>
      <c r="E102" s="65" t="s">
        <v>148</v>
      </c>
      <c r="F102" s="127">
        <f>F103+F123</f>
        <v>3304.2999999999997</v>
      </c>
      <c r="G102" s="141"/>
    </row>
    <row r="103" spans="1:7" ht="33.75" x14ac:dyDescent="0.25">
      <c r="A103" s="57" t="s">
        <v>299</v>
      </c>
      <c r="B103" s="59">
        <v>1</v>
      </c>
      <c r="C103" s="59">
        <v>13</v>
      </c>
      <c r="D103" s="153">
        <v>1810100000</v>
      </c>
      <c r="E103" s="65"/>
      <c r="F103" s="127">
        <f>F104+F116</f>
        <v>3195.7999999999997</v>
      </c>
      <c r="G103" s="141"/>
    </row>
    <row r="104" spans="1:7" ht="27.75" customHeight="1" x14ac:dyDescent="0.25">
      <c r="A104" s="57" t="s">
        <v>227</v>
      </c>
      <c r="B104" s="59">
        <v>1</v>
      </c>
      <c r="C104" s="59">
        <v>13</v>
      </c>
      <c r="D104" s="153">
        <v>1810100590</v>
      </c>
      <c r="E104" s="65" t="s">
        <v>118</v>
      </c>
      <c r="F104" s="127">
        <f>F105+F110+F113</f>
        <v>2793.6</v>
      </c>
      <c r="G104" s="141"/>
    </row>
    <row r="105" spans="1:7" ht="48.75" customHeight="1" x14ac:dyDescent="0.25">
      <c r="A105" s="57" t="s">
        <v>152</v>
      </c>
      <c r="B105" s="59">
        <v>1</v>
      </c>
      <c r="C105" s="59">
        <v>13</v>
      </c>
      <c r="D105" s="153">
        <v>1810100590</v>
      </c>
      <c r="E105" s="65" t="s">
        <v>153</v>
      </c>
      <c r="F105" s="127">
        <f>F106</f>
        <v>2632.5</v>
      </c>
      <c r="G105" s="141"/>
    </row>
    <row r="106" spans="1:7" ht="27.75" customHeight="1" x14ac:dyDescent="0.25">
      <c r="A106" s="57" t="s">
        <v>154</v>
      </c>
      <c r="B106" s="59">
        <v>1</v>
      </c>
      <c r="C106" s="59">
        <v>13</v>
      </c>
      <c r="D106" s="153">
        <v>1810100590</v>
      </c>
      <c r="E106" s="65" t="s">
        <v>155</v>
      </c>
      <c r="F106" s="127">
        <f>F107+F108+F109</f>
        <v>2632.5</v>
      </c>
      <c r="G106" s="141"/>
    </row>
    <row r="107" spans="1:7" x14ac:dyDescent="0.25">
      <c r="A107" s="50" t="s">
        <v>279</v>
      </c>
      <c r="B107" s="59">
        <v>1</v>
      </c>
      <c r="C107" s="59">
        <v>13</v>
      </c>
      <c r="D107" s="153">
        <v>1810100590</v>
      </c>
      <c r="E107" s="65">
        <v>111</v>
      </c>
      <c r="F107" s="127">
        <v>1928.9</v>
      </c>
      <c r="G107" s="141"/>
    </row>
    <row r="108" spans="1:7" ht="23.25" customHeight="1" x14ac:dyDescent="0.25">
      <c r="A108" s="50" t="s">
        <v>142</v>
      </c>
      <c r="B108" s="59">
        <v>1</v>
      </c>
      <c r="C108" s="59">
        <v>13</v>
      </c>
      <c r="D108" s="153">
        <v>1810100590</v>
      </c>
      <c r="E108" s="65">
        <v>112</v>
      </c>
      <c r="F108" s="127">
        <v>121.1</v>
      </c>
      <c r="G108" s="141"/>
    </row>
    <row r="109" spans="1:7" ht="40.5" customHeight="1" x14ac:dyDescent="0.25">
      <c r="A109" s="50" t="s">
        <v>281</v>
      </c>
      <c r="B109" s="59">
        <v>1</v>
      </c>
      <c r="C109" s="59">
        <v>13</v>
      </c>
      <c r="D109" s="153">
        <v>1810100590</v>
      </c>
      <c r="E109" s="65">
        <v>119</v>
      </c>
      <c r="F109" s="127">
        <v>582.5</v>
      </c>
      <c r="G109" s="141"/>
    </row>
    <row r="110" spans="1:7" ht="40.5" customHeight="1" x14ac:dyDescent="0.25">
      <c r="A110" s="50" t="s">
        <v>329</v>
      </c>
      <c r="B110" s="59">
        <v>1</v>
      </c>
      <c r="C110" s="59">
        <v>13</v>
      </c>
      <c r="D110" s="153">
        <v>1810100590</v>
      </c>
      <c r="E110" s="65" t="s">
        <v>149</v>
      </c>
      <c r="F110" s="127">
        <f>F111</f>
        <v>155.19999999999999</v>
      </c>
      <c r="G110" s="141"/>
    </row>
    <row r="111" spans="1:7" ht="40.5" customHeight="1" x14ac:dyDescent="0.25">
      <c r="A111" s="50" t="s">
        <v>150</v>
      </c>
      <c r="B111" s="59">
        <v>1</v>
      </c>
      <c r="C111" s="59">
        <v>13</v>
      </c>
      <c r="D111" s="153">
        <v>1810100590</v>
      </c>
      <c r="E111" s="65" t="s">
        <v>151</v>
      </c>
      <c r="F111" s="127">
        <f>F112</f>
        <v>155.19999999999999</v>
      </c>
      <c r="G111" s="141"/>
    </row>
    <row r="112" spans="1:7" ht="22.5" x14ac:dyDescent="0.25">
      <c r="A112" s="111" t="s">
        <v>139</v>
      </c>
      <c r="B112" s="59">
        <v>1</v>
      </c>
      <c r="C112" s="59">
        <v>13</v>
      </c>
      <c r="D112" s="153">
        <v>1810100590</v>
      </c>
      <c r="E112" s="65">
        <v>244</v>
      </c>
      <c r="F112" s="127">
        <v>155.19999999999999</v>
      </c>
      <c r="G112" s="141"/>
    </row>
    <row r="113" spans="1:7" x14ac:dyDescent="0.25">
      <c r="A113" s="50" t="s">
        <v>159</v>
      </c>
      <c r="B113" s="59">
        <v>1</v>
      </c>
      <c r="C113" s="59">
        <v>13</v>
      </c>
      <c r="D113" s="153">
        <v>1810100590</v>
      </c>
      <c r="E113" s="65" t="s">
        <v>160</v>
      </c>
      <c r="F113" s="127">
        <f>F114</f>
        <v>5.9</v>
      </c>
      <c r="G113" s="141"/>
    </row>
    <row r="114" spans="1:7" x14ac:dyDescent="0.25">
      <c r="A114" s="50" t="s">
        <v>161</v>
      </c>
      <c r="B114" s="59">
        <v>1</v>
      </c>
      <c r="C114" s="59">
        <v>13</v>
      </c>
      <c r="D114" s="153">
        <v>1810100590</v>
      </c>
      <c r="E114" s="65" t="s">
        <v>162</v>
      </c>
      <c r="F114" s="127">
        <f>F115</f>
        <v>5.9</v>
      </c>
      <c r="G114" s="141"/>
    </row>
    <row r="115" spans="1:7" x14ac:dyDescent="0.25">
      <c r="A115" s="50" t="s">
        <v>283</v>
      </c>
      <c r="B115" s="59">
        <v>1</v>
      </c>
      <c r="C115" s="59">
        <v>13</v>
      </c>
      <c r="D115" s="153">
        <v>1810100590</v>
      </c>
      <c r="E115" s="65">
        <v>852</v>
      </c>
      <c r="F115" s="127">
        <v>5.9</v>
      </c>
      <c r="G115" s="141"/>
    </row>
    <row r="116" spans="1:7" x14ac:dyDescent="0.25">
      <c r="A116" s="52" t="s">
        <v>228</v>
      </c>
      <c r="B116" s="59">
        <v>1</v>
      </c>
      <c r="C116" s="59">
        <v>13</v>
      </c>
      <c r="D116" s="153">
        <v>1810102400</v>
      </c>
      <c r="E116" s="65" t="s">
        <v>118</v>
      </c>
      <c r="F116" s="127">
        <f>F117+F120</f>
        <v>402.2</v>
      </c>
      <c r="G116" s="141"/>
    </row>
    <row r="117" spans="1:7" ht="45.75" x14ac:dyDescent="0.25">
      <c r="A117" s="52" t="s">
        <v>152</v>
      </c>
      <c r="B117" s="59">
        <v>1</v>
      </c>
      <c r="C117" s="59">
        <v>13</v>
      </c>
      <c r="D117" s="153">
        <v>1810102400</v>
      </c>
      <c r="E117" s="65" t="s">
        <v>153</v>
      </c>
      <c r="F117" s="127">
        <f>F118</f>
        <v>360</v>
      </c>
      <c r="G117" s="141"/>
    </row>
    <row r="118" spans="1:7" ht="26.25" customHeight="1" x14ac:dyDescent="0.25">
      <c r="A118" s="52" t="s">
        <v>157</v>
      </c>
      <c r="B118" s="59">
        <v>1</v>
      </c>
      <c r="C118" s="59">
        <v>13</v>
      </c>
      <c r="D118" s="153">
        <v>1810102400</v>
      </c>
      <c r="E118" s="65" t="s">
        <v>158</v>
      </c>
      <c r="F118" s="127">
        <f>F119</f>
        <v>360</v>
      </c>
      <c r="G118" s="141"/>
    </row>
    <row r="119" spans="1:7" ht="22.5" x14ac:dyDescent="0.25">
      <c r="A119" s="50" t="s">
        <v>138</v>
      </c>
      <c r="B119" s="59">
        <v>1</v>
      </c>
      <c r="C119" s="59">
        <v>13</v>
      </c>
      <c r="D119" s="153">
        <v>1810102400</v>
      </c>
      <c r="E119" s="65">
        <v>122</v>
      </c>
      <c r="F119" s="127">
        <v>360</v>
      </c>
      <c r="G119" s="141"/>
    </row>
    <row r="120" spans="1:7" ht="22.5" x14ac:dyDescent="0.25">
      <c r="A120" s="50" t="s">
        <v>329</v>
      </c>
      <c r="B120" s="59">
        <v>1</v>
      </c>
      <c r="C120" s="59">
        <v>13</v>
      </c>
      <c r="D120" s="153">
        <v>1810102400</v>
      </c>
      <c r="E120" s="65" t="s">
        <v>149</v>
      </c>
      <c r="F120" s="127">
        <f>F121</f>
        <v>42.2</v>
      </c>
      <c r="G120" s="141"/>
    </row>
    <row r="121" spans="1:7" ht="22.5" x14ac:dyDescent="0.25">
      <c r="A121" s="50" t="s">
        <v>150</v>
      </c>
      <c r="B121" s="59">
        <v>1</v>
      </c>
      <c r="C121" s="59">
        <v>13</v>
      </c>
      <c r="D121" s="153">
        <v>1810102400</v>
      </c>
      <c r="E121" s="65" t="s">
        <v>151</v>
      </c>
      <c r="F121" s="127">
        <f>F122</f>
        <v>42.2</v>
      </c>
      <c r="G121" s="141"/>
    </row>
    <row r="122" spans="1:7" ht="22.5" x14ac:dyDescent="0.25">
      <c r="A122" s="111" t="s">
        <v>139</v>
      </c>
      <c r="B122" s="59">
        <v>1</v>
      </c>
      <c r="C122" s="59">
        <v>13</v>
      </c>
      <c r="D122" s="153">
        <v>1810102400</v>
      </c>
      <c r="E122" s="65">
        <v>244</v>
      </c>
      <c r="F122" s="127">
        <v>42.2</v>
      </c>
      <c r="G122" s="141"/>
    </row>
    <row r="123" spans="1:7" ht="28.5" customHeight="1" x14ac:dyDescent="0.25">
      <c r="A123" s="50" t="s">
        <v>271</v>
      </c>
      <c r="B123" s="59">
        <v>1</v>
      </c>
      <c r="C123" s="59">
        <v>13</v>
      </c>
      <c r="D123" s="153">
        <v>1810300000</v>
      </c>
      <c r="E123" s="65"/>
      <c r="F123" s="127">
        <f>F124</f>
        <v>108.5</v>
      </c>
      <c r="G123" s="141"/>
    </row>
    <row r="124" spans="1:7" x14ac:dyDescent="0.25">
      <c r="A124" s="50" t="s">
        <v>228</v>
      </c>
      <c r="B124" s="59">
        <v>1</v>
      </c>
      <c r="C124" s="59">
        <v>13</v>
      </c>
      <c r="D124" s="153">
        <v>1810302400</v>
      </c>
      <c r="E124" s="65" t="s">
        <v>118</v>
      </c>
      <c r="F124" s="127">
        <f>F125+F128</f>
        <v>108.5</v>
      </c>
      <c r="G124" s="141"/>
    </row>
    <row r="125" spans="1:7" ht="45.75" x14ac:dyDescent="0.25">
      <c r="A125" s="52" t="s">
        <v>152</v>
      </c>
      <c r="B125" s="59">
        <v>1</v>
      </c>
      <c r="C125" s="59">
        <v>13</v>
      </c>
      <c r="D125" s="153">
        <v>1810302400</v>
      </c>
      <c r="E125" s="65" t="s">
        <v>153</v>
      </c>
      <c r="F125" s="127">
        <f>F126</f>
        <v>70.5</v>
      </c>
      <c r="G125" s="141"/>
    </row>
    <row r="126" spans="1:7" ht="23.25" x14ac:dyDescent="0.25">
      <c r="A126" s="52" t="s">
        <v>157</v>
      </c>
      <c r="B126" s="59">
        <v>1</v>
      </c>
      <c r="C126" s="59">
        <v>13</v>
      </c>
      <c r="D126" s="153">
        <v>1810302400</v>
      </c>
      <c r="E126" s="65" t="s">
        <v>158</v>
      </c>
      <c r="F126" s="127">
        <f>F127</f>
        <v>70.5</v>
      </c>
      <c r="G126" s="141"/>
    </row>
    <row r="127" spans="1:7" ht="22.5" x14ac:dyDescent="0.25">
      <c r="A127" s="50" t="s">
        <v>138</v>
      </c>
      <c r="B127" s="59">
        <v>1</v>
      </c>
      <c r="C127" s="59">
        <v>13</v>
      </c>
      <c r="D127" s="153">
        <v>1810302400</v>
      </c>
      <c r="E127" s="65">
        <v>122</v>
      </c>
      <c r="F127" s="127">
        <v>70.5</v>
      </c>
      <c r="G127" s="141"/>
    </row>
    <row r="128" spans="1:7" ht="22.5" x14ac:dyDescent="0.25">
      <c r="A128" s="50" t="s">
        <v>329</v>
      </c>
      <c r="B128" s="59">
        <v>1</v>
      </c>
      <c r="C128" s="59">
        <v>13</v>
      </c>
      <c r="D128" s="153">
        <v>1810302400</v>
      </c>
      <c r="E128" s="65" t="s">
        <v>149</v>
      </c>
      <c r="F128" s="127">
        <f>F129</f>
        <v>38</v>
      </c>
      <c r="G128" s="141"/>
    </row>
    <row r="129" spans="1:7" ht="22.5" x14ac:dyDescent="0.25">
      <c r="A129" s="50" t="s">
        <v>150</v>
      </c>
      <c r="B129" s="59">
        <v>1</v>
      </c>
      <c r="C129" s="59">
        <v>13</v>
      </c>
      <c r="D129" s="153">
        <v>1810302400</v>
      </c>
      <c r="E129" s="65" t="s">
        <v>151</v>
      </c>
      <c r="F129" s="127">
        <f>F130</f>
        <v>38</v>
      </c>
      <c r="G129" s="141"/>
    </row>
    <row r="130" spans="1:7" ht="22.5" x14ac:dyDescent="0.25">
      <c r="A130" s="111" t="s">
        <v>139</v>
      </c>
      <c r="B130" s="59">
        <v>1</v>
      </c>
      <c r="C130" s="59">
        <v>13</v>
      </c>
      <c r="D130" s="153">
        <v>1810302400</v>
      </c>
      <c r="E130" s="65">
        <v>244</v>
      </c>
      <c r="F130" s="127">
        <v>38</v>
      </c>
      <c r="G130" s="141"/>
    </row>
    <row r="131" spans="1:7" x14ac:dyDescent="0.25">
      <c r="A131" s="51" t="s">
        <v>39</v>
      </c>
      <c r="B131" s="59">
        <v>2</v>
      </c>
      <c r="C131" s="59">
        <v>0</v>
      </c>
      <c r="D131" s="153" t="s">
        <v>148</v>
      </c>
      <c r="E131" s="65" t="s">
        <v>148</v>
      </c>
      <c r="F131" s="127">
        <f t="shared" ref="F131:G134" si="4">F132</f>
        <v>164</v>
      </c>
      <c r="G131" s="144">
        <f t="shared" si="4"/>
        <v>164</v>
      </c>
    </row>
    <row r="132" spans="1:7" x14ac:dyDescent="0.25">
      <c r="A132" s="51" t="s">
        <v>40</v>
      </c>
      <c r="B132" s="59">
        <v>2</v>
      </c>
      <c r="C132" s="59">
        <v>3</v>
      </c>
      <c r="D132" s="153" t="s">
        <v>148</v>
      </c>
      <c r="E132" s="65" t="s">
        <v>148</v>
      </c>
      <c r="F132" s="127">
        <f t="shared" si="4"/>
        <v>164</v>
      </c>
      <c r="G132" s="144">
        <f t="shared" si="4"/>
        <v>164</v>
      </c>
    </row>
    <row r="133" spans="1:7" x14ac:dyDescent="0.25">
      <c r="A133" s="57" t="s">
        <v>170</v>
      </c>
      <c r="B133" s="59">
        <v>2</v>
      </c>
      <c r="C133" s="59">
        <v>3</v>
      </c>
      <c r="D133" s="153">
        <v>5000000000</v>
      </c>
      <c r="E133" s="65" t="s">
        <v>148</v>
      </c>
      <c r="F133" s="127">
        <f t="shared" si="4"/>
        <v>164</v>
      </c>
      <c r="G133" s="144">
        <f t="shared" si="4"/>
        <v>164</v>
      </c>
    </row>
    <row r="134" spans="1:7" ht="23.25" customHeight="1" x14ac:dyDescent="0.25">
      <c r="A134" s="57" t="s">
        <v>302</v>
      </c>
      <c r="B134" s="59">
        <v>2</v>
      </c>
      <c r="C134" s="59">
        <v>3</v>
      </c>
      <c r="D134" s="153" t="s">
        <v>377</v>
      </c>
      <c r="E134" s="65"/>
      <c r="F134" s="127">
        <f t="shared" si="4"/>
        <v>164</v>
      </c>
      <c r="G134" s="144">
        <f t="shared" si="4"/>
        <v>164</v>
      </c>
    </row>
    <row r="135" spans="1:7" ht="30.75" customHeight="1" x14ac:dyDescent="0.25">
      <c r="A135" s="57" t="s">
        <v>232</v>
      </c>
      <c r="B135" s="59">
        <v>2</v>
      </c>
      <c r="C135" s="59">
        <v>3</v>
      </c>
      <c r="D135" s="153">
        <v>5000151180</v>
      </c>
      <c r="E135" s="65" t="s">
        <v>118</v>
      </c>
      <c r="F135" s="127">
        <f>F136</f>
        <v>164</v>
      </c>
      <c r="G135" s="127">
        <f>G136</f>
        <v>164</v>
      </c>
    </row>
    <row r="136" spans="1:7" ht="30.75" customHeight="1" x14ac:dyDescent="0.25">
      <c r="A136" s="52" t="s">
        <v>152</v>
      </c>
      <c r="B136" s="59">
        <v>2</v>
      </c>
      <c r="C136" s="59">
        <v>3</v>
      </c>
      <c r="D136" s="153">
        <v>5000151180</v>
      </c>
      <c r="E136" s="65" t="s">
        <v>153</v>
      </c>
      <c r="F136" s="127">
        <f>F137</f>
        <v>164</v>
      </c>
      <c r="G136" s="127">
        <f>G137</f>
        <v>164</v>
      </c>
    </row>
    <row r="137" spans="1:7" ht="30.75" customHeight="1" x14ac:dyDescent="0.25">
      <c r="A137" s="52" t="s">
        <v>157</v>
      </c>
      <c r="B137" s="59">
        <v>2</v>
      </c>
      <c r="C137" s="59">
        <v>3</v>
      </c>
      <c r="D137" s="153">
        <v>5000151180</v>
      </c>
      <c r="E137" s="65" t="s">
        <v>158</v>
      </c>
      <c r="F137" s="127">
        <f>F138+F139</f>
        <v>164</v>
      </c>
      <c r="G137" s="127">
        <f>G138+G139</f>
        <v>164</v>
      </c>
    </row>
    <row r="138" spans="1:7" ht="50.25" customHeight="1" x14ac:dyDescent="0.25">
      <c r="A138" s="50" t="s">
        <v>277</v>
      </c>
      <c r="B138" s="59">
        <v>2</v>
      </c>
      <c r="C138" s="59">
        <v>3</v>
      </c>
      <c r="D138" s="153">
        <v>5000151180</v>
      </c>
      <c r="E138" s="65">
        <v>121</v>
      </c>
      <c r="F138" s="127">
        <v>128</v>
      </c>
      <c r="G138" s="145">
        <v>128</v>
      </c>
    </row>
    <row r="139" spans="1:7" ht="34.5" customHeight="1" x14ac:dyDescent="0.25">
      <c r="A139" s="50" t="s">
        <v>278</v>
      </c>
      <c r="B139" s="59">
        <v>2</v>
      </c>
      <c r="C139" s="59">
        <v>3</v>
      </c>
      <c r="D139" s="153">
        <v>5000151180</v>
      </c>
      <c r="E139" s="65">
        <v>129</v>
      </c>
      <c r="F139" s="127">
        <v>36</v>
      </c>
      <c r="G139" s="145">
        <v>36</v>
      </c>
    </row>
    <row r="140" spans="1:7" x14ac:dyDescent="0.25">
      <c r="A140" s="51" t="s">
        <v>41</v>
      </c>
      <c r="B140" s="59">
        <v>3</v>
      </c>
      <c r="C140" s="59">
        <v>0</v>
      </c>
      <c r="D140" s="153" t="s">
        <v>148</v>
      </c>
      <c r="E140" s="65" t="s">
        <v>148</v>
      </c>
      <c r="F140" s="127">
        <f>F141+F149+F163</f>
        <v>77.8</v>
      </c>
      <c r="G140" s="141"/>
    </row>
    <row r="141" spans="1:7" x14ac:dyDescent="0.25">
      <c r="A141" s="51" t="s">
        <v>42</v>
      </c>
      <c r="B141" s="59">
        <v>3</v>
      </c>
      <c r="C141" s="59">
        <v>4</v>
      </c>
      <c r="D141" s="153" t="s">
        <v>148</v>
      </c>
      <c r="E141" s="65" t="s">
        <v>148</v>
      </c>
      <c r="F141" s="127">
        <f t="shared" ref="F141:G144" si="5">F142</f>
        <v>40</v>
      </c>
      <c r="G141" s="141"/>
    </row>
    <row r="142" spans="1:7" ht="33.75" x14ac:dyDescent="0.25">
      <c r="A142" s="51" t="s">
        <v>213</v>
      </c>
      <c r="B142" s="59">
        <v>3</v>
      </c>
      <c r="C142" s="59">
        <v>4</v>
      </c>
      <c r="D142" s="153">
        <v>1000000000</v>
      </c>
      <c r="E142" s="65"/>
      <c r="F142" s="127">
        <f t="shared" si="5"/>
        <v>40</v>
      </c>
      <c r="G142" s="146">
        <f t="shared" si="5"/>
        <v>40</v>
      </c>
    </row>
    <row r="143" spans="1:7" ht="21" customHeight="1" x14ac:dyDescent="0.25">
      <c r="A143" s="51" t="s">
        <v>166</v>
      </c>
      <c r="B143" s="59">
        <v>3</v>
      </c>
      <c r="C143" s="59">
        <v>4</v>
      </c>
      <c r="D143" s="153">
        <v>1010000000</v>
      </c>
      <c r="E143" s="65"/>
      <c r="F143" s="127">
        <f t="shared" si="5"/>
        <v>40</v>
      </c>
      <c r="G143" s="146">
        <f t="shared" si="5"/>
        <v>40</v>
      </c>
    </row>
    <row r="144" spans="1:7" ht="34.5" customHeight="1" x14ac:dyDescent="0.25">
      <c r="A144" s="50" t="s">
        <v>233</v>
      </c>
      <c r="B144" s="59">
        <v>3</v>
      </c>
      <c r="C144" s="59">
        <v>4</v>
      </c>
      <c r="D144" s="153">
        <v>1010800000</v>
      </c>
      <c r="E144" s="65"/>
      <c r="F144" s="127">
        <f t="shared" si="5"/>
        <v>40</v>
      </c>
      <c r="G144" s="146">
        <f t="shared" si="5"/>
        <v>40</v>
      </c>
    </row>
    <row r="145" spans="1:7" ht="47.25" customHeight="1" x14ac:dyDescent="0.25">
      <c r="A145" s="50" t="s">
        <v>234</v>
      </c>
      <c r="B145" s="59">
        <v>3</v>
      </c>
      <c r="C145" s="59">
        <v>4</v>
      </c>
      <c r="D145" s="153" t="s">
        <v>324</v>
      </c>
      <c r="E145" s="65" t="s">
        <v>118</v>
      </c>
      <c r="F145" s="127">
        <f t="shared" ref="F145:G147" si="6">F146</f>
        <v>40</v>
      </c>
      <c r="G145" s="127">
        <f t="shared" si="6"/>
        <v>40</v>
      </c>
    </row>
    <row r="146" spans="1:7" ht="47.25" customHeight="1" x14ac:dyDescent="0.25">
      <c r="A146" s="50" t="s">
        <v>329</v>
      </c>
      <c r="B146" s="59">
        <v>3</v>
      </c>
      <c r="C146" s="59">
        <v>4</v>
      </c>
      <c r="D146" s="153" t="s">
        <v>324</v>
      </c>
      <c r="E146" s="65" t="s">
        <v>149</v>
      </c>
      <c r="F146" s="127">
        <f t="shared" si="6"/>
        <v>40</v>
      </c>
      <c r="G146" s="127">
        <f t="shared" si="6"/>
        <v>40</v>
      </c>
    </row>
    <row r="147" spans="1:7" ht="47.25" customHeight="1" x14ac:dyDescent="0.25">
      <c r="A147" s="50" t="s">
        <v>150</v>
      </c>
      <c r="B147" s="59">
        <v>3</v>
      </c>
      <c r="C147" s="59">
        <v>4</v>
      </c>
      <c r="D147" s="153" t="s">
        <v>324</v>
      </c>
      <c r="E147" s="65" t="s">
        <v>151</v>
      </c>
      <c r="F147" s="127">
        <f t="shared" si="6"/>
        <v>40</v>
      </c>
      <c r="G147" s="127">
        <f t="shared" si="6"/>
        <v>40</v>
      </c>
    </row>
    <row r="148" spans="1:7" ht="22.5" x14ac:dyDescent="0.25">
      <c r="A148" s="111" t="s">
        <v>139</v>
      </c>
      <c r="B148" s="59">
        <v>3</v>
      </c>
      <c r="C148" s="59">
        <v>4</v>
      </c>
      <c r="D148" s="153" t="s">
        <v>324</v>
      </c>
      <c r="E148" s="65">
        <v>244</v>
      </c>
      <c r="F148" s="127">
        <v>40</v>
      </c>
      <c r="G148" s="146">
        <v>40</v>
      </c>
    </row>
    <row r="149" spans="1:7" ht="22.5" x14ac:dyDescent="0.25">
      <c r="A149" s="51" t="s">
        <v>120</v>
      </c>
      <c r="B149" s="59">
        <v>3</v>
      </c>
      <c r="C149" s="59">
        <v>9</v>
      </c>
      <c r="D149" s="153" t="s">
        <v>148</v>
      </c>
      <c r="E149" s="65" t="s">
        <v>148</v>
      </c>
      <c r="F149" s="127">
        <f>F150</f>
        <v>10</v>
      </c>
      <c r="G149" s="141"/>
    </row>
    <row r="150" spans="1:7" ht="37.5" customHeight="1" x14ac:dyDescent="0.25">
      <c r="A150" s="57" t="s">
        <v>211</v>
      </c>
      <c r="B150" s="59">
        <v>3</v>
      </c>
      <c r="C150" s="59">
        <v>9</v>
      </c>
      <c r="D150" s="153">
        <v>1100000000</v>
      </c>
      <c r="E150" s="65" t="s">
        <v>148</v>
      </c>
      <c r="F150" s="127">
        <f>F151+F157</f>
        <v>10</v>
      </c>
      <c r="G150" s="141"/>
    </row>
    <row r="151" spans="1:7" ht="33.75" x14ac:dyDescent="0.25">
      <c r="A151" s="57" t="s">
        <v>167</v>
      </c>
      <c r="B151" s="59">
        <v>3</v>
      </c>
      <c r="C151" s="59">
        <v>9</v>
      </c>
      <c r="D151" s="153">
        <v>1110000000</v>
      </c>
      <c r="E151" s="65" t="s">
        <v>148</v>
      </c>
      <c r="F151" s="127">
        <f>F152</f>
        <v>5</v>
      </c>
      <c r="G151" s="141"/>
    </row>
    <row r="152" spans="1:7" ht="39" customHeight="1" x14ac:dyDescent="0.25">
      <c r="A152" s="57" t="s">
        <v>235</v>
      </c>
      <c r="B152" s="59">
        <v>3</v>
      </c>
      <c r="C152" s="59">
        <v>9</v>
      </c>
      <c r="D152" s="153">
        <v>1110100000</v>
      </c>
      <c r="E152" s="65" t="s">
        <v>148</v>
      </c>
      <c r="F152" s="127">
        <f>F153</f>
        <v>5</v>
      </c>
      <c r="G152" s="141"/>
    </row>
    <row r="153" spans="1:7" ht="39" customHeight="1" x14ac:dyDescent="0.25">
      <c r="A153" s="57" t="s">
        <v>230</v>
      </c>
      <c r="B153" s="59">
        <v>3</v>
      </c>
      <c r="C153" s="59">
        <v>9</v>
      </c>
      <c r="D153" s="153">
        <v>1110199990</v>
      </c>
      <c r="E153" s="65" t="s">
        <v>118</v>
      </c>
      <c r="F153" s="127">
        <f>F154</f>
        <v>5</v>
      </c>
      <c r="G153" s="141"/>
    </row>
    <row r="154" spans="1:7" ht="39" customHeight="1" x14ac:dyDescent="0.25">
      <c r="A154" s="50" t="s">
        <v>329</v>
      </c>
      <c r="B154" s="59">
        <v>3</v>
      </c>
      <c r="C154" s="59">
        <v>9</v>
      </c>
      <c r="D154" s="153" t="s">
        <v>376</v>
      </c>
      <c r="E154" s="65" t="s">
        <v>149</v>
      </c>
      <c r="F154" s="127">
        <f>F155</f>
        <v>5</v>
      </c>
      <c r="G154" s="141"/>
    </row>
    <row r="155" spans="1:7" ht="39" customHeight="1" x14ac:dyDescent="0.25">
      <c r="A155" s="50" t="s">
        <v>150</v>
      </c>
      <c r="B155" s="59">
        <v>3</v>
      </c>
      <c r="C155" s="59">
        <v>9</v>
      </c>
      <c r="D155" s="153">
        <v>1110199990</v>
      </c>
      <c r="E155" s="65" t="s">
        <v>151</v>
      </c>
      <c r="F155" s="127">
        <f>F156</f>
        <v>5</v>
      </c>
      <c r="G155" s="141"/>
    </row>
    <row r="156" spans="1:7" ht="22.5" x14ac:dyDescent="0.25">
      <c r="A156" s="111" t="s">
        <v>139</v>
      </c>
      <c r="B156" s="59">
        <v>3</v>
      </c>
      <c r="C156" s="59">
        <v>9</v>
      </c>
      <c r="D156" s="153">
        <v>1110199990</v>
      </c>
      <c r="E156" s="65">
        <v>244</v>
      </c>
      <c r="F156" s="127">
        <v>5</v>
      </c>
      <c r="G156" s="141"/>
    </row>
    <row r="157" spans="1:7" x14ac:dyDescent="0.25">
      <c r="A157" s="57" t="s">
        <v>168</v>
      </c>
      <c r="B157" s="59">
        <v>3</v>
      </c>
      <c r="C157" s="59">
        <v>9</v>
      </c>
      <c r="D157" s="153">
        <v>1120000000</v>
      </c>
      <c r="E157" s="65" t="s">
        <v>148</v>
      </c>
      <c r="F157" s="127">
        <f>F158</f>
        <v>5</v>
      </c>
      <c r="G157" s="141"/>
    </row>
    <row r="158" spans="1:7" ht="24" customHeight="1" x14ac:dyDescent="0.25">
      <c r="A158" s="57" t="s">
        <v>266</v>
      </c>
      <c r="B158" s="59">
        <v>3</v>
      </c>
      <c r="C158" s="59">
        <v>9</v>
      </c>
      <c r="D158" s="153">
        <v>1120200000</v>
      </c>
      <c r="E158" s="65" t="s">
        <v>148</v>
      </c>
      <c r="F158" s="127">
        <f>F159</f>
        <v>5</v>
      </c>
      <c r="G158" s="141"/>
    </row>
    <row r="159" spans="1:7" ht="24" customHeight="1" x14ac:dyDescent="0.25">
      <c r="A159" s="57" t="s">
        <v>230</v>
      </c>
      <c r="B159" s="59">
        <v>3</v>
      </c>
      <c r="C159" s="59">
        <v>9</v>
      </c>
      <c r="D159" s="153">
        <v>1120299990</v>
      </c>
      <c r="E159" s="65" t="s">
        <v>118</v>
      </c>
      <c r="F159" s="127">
        <f>F160</f>
        <v>5</v>
      </c>
      <c r="G159" s="141"/>
    </row>
    <row r="160" spans="1:7" ht="24" customHeight="1" x14ac:dyDescent="0.25">
      <c r="A160" s="50" t="s">
        <v>329</v>
      </c>
      <c r="B160" s="59">
        <v>3</v>
      </c>
      <c r="C160" s="59">
        <v>9</v>
      </c>
      <c r="D160" s="153">
        <v>1120299990</v>
      </c>
      <c r="E160" s="65" t="s">
        <v>149</v>
      </c>
      <c r="F160" s="127">
        <f>F161</f>
        <v>5</v>
      </c>
      <c r="G160" s="141"/>
    </row>
    <row r="161" spans="1:7" ht="24" customHeight="1" x14ac:dyDescent="0.25">
      <c r="A161" s="50" t="s">
        <v>150</v>
      </c>
      <c r="B161" s="59">
        <v>3</v>
      </c>
      <c r="C161" s="59">
        <v>9</v>
      </c>
      <c r="D161" s="153">
        <v>1120299990</v>
      </c>
      <c r="E161" s="65" t="s">
        <v>151</v>
      </c>
      <c r="F161" s="127">
        <f>F162</f>
        <v>5</v>
      </c>
      <c r="G161" s="141"/>
    </row>
    <row r="162" spans="1:7" ht="22.5" x14ac:dyDescent="0.25">
      <c r="A162" s="111" t="s">
        <v>139</v>
      </c>
      <c r="B162" s="59">
        <v>3</v>
      </c>
      <c r="C162" s="59">
        <v>9</v>
      </c>
      <c r="D162" s="153">
        <v>1120299990</v>
      </c>
      <c r="E162" s="65">
        <v>244</v>
      </c>
      <c r="F162" s="127">
        <v>5</v>
      </c>
      <c r="G162" s="141"/>
    </row>
    <row r="163" spans="1:7" ht="24" customHeight="1" x14ac:dyDescent="0.25">
      <c r="A163" s="50" t="s">
        <v>236</v>
      </c>
      <c r="B163" s="59">
        <v>3</v>
      </c>
      <c r="C163" s="59">
        <v>14</v>
      </c>
      <c r="D163" s="153"/>
      <c r="E163" s="65"/>
      <c r="F163" s="127">
        <f>F164</f>
        <v>27.8</v>
      </c>
      <c r="G163" s="141"/>
    </row>
    <row r="164" spans="1:7" ht="36.75" customHeight="1" x14ac:dyDescent="0.25">
      <c r="A164" s="50" t="s">
        <v>213</v>
      </c>
      <c r="B164" s="59">
        <v>3</v>
      </c>
      <c r="C164" s="59">
        <v>14</v>
      </c>
      <c r="D164" s="153">
        <v>1000000000</v>
      </c>
      <c r="E164" s="65"/>
      <c r="F164" s="127">
        <f>F165</f>
        <v>27.8</v>
      </c>
      <c r="G164" s="141"/>
    </row>
    <row r="165" spans="1:7" x14ac:dyDescent="0.25">
      <c r="A165" s="50" t="s">
        <v>166</v>
      </c>
      <c r="B165" s="59">
        <v>3</v>
      </c>
      <c r="C165" s="59">
        <v>14</v>
      </c>
      <c r="D165" s="153">
        <v>1010000000</v>
      </c>
      <c r="E165" s="65"/>
      <c r="F165" s="127">
        <f>F166</f>
        <v>27.8</v>
      </c>
      <c r="G165" s="141"/>
    </row>
    <row r="166" spans="1:7" ht="24.75" customHeight="1" x14ac:dyDescent="0.25">
      <c r="A166" s="50" t="s">
        <v>237</v>
      </c>
      <c r="B166" s="59">
        <v>3</v>
      </c>
      <c r="C166" s="59">
        <v>14</v>
      </c>
      <c r="D166" s="153">
        <v>1010300000</v>
      </c>
      <c r="E166" s="65"/>
      <c r="F166" s="127">
        <f>F167+F171</f>
        <v>27.8</v>
      </c>
      <c r="G166" s="141"/>
    </row>
    <row r="167" spans="1:7" ht="18.75" customHeight="1" x14ac:dyDescent="0.25">
      <c r="A167" s="50" t="s">
        <v>238</v>
      </c>
      <c r="B167" s="59">
        <v>3</v>
      </c>
      <c r="C167" s="59">
        <v>14</v>
      </c>
      <c r="D167" s="153">
        <v>1010382300</v>
      </c>
      <c r="E167" s="65" t="s">
        <v>118</v>
      </c>
      <c r="F167" s="127">
        <f>F168</f>
        <v>23.3</v>
      </c>
      <c r="G167" s="141"/>
    </row>
    <row r="168" spans="1:7" ht="18.75" customHeight="1" x14ac:dyDescent="0.25">
      <c r="A168" s="52" t="s">
        <v>152</v>
      </c>
      <c r="B168" s="59">
        <v>3</v>
      </c>
      <c r="C168" s="59">
        <v>14</v>
      </c>
      <c r="D168" s="153">
        <v>1010382300</v>
      </c>
      <c r="E168" s="65" t="s">
        <v>153</v>
      </c>
      <c r="F168" s="127">
        <f>F169</f>
        <v>23.3</v>
      </c>
      <c r="G168" s="141"/>
    </row>
    <row r="169" spans="1:7" ht="18.75" customHeight="1" x14ac:dyDescent="0.25">
      <c r="A169" s="57" t="s">
        <v>154</v>
      </c>
      <c r="B169" s="59">
        <v>3</v>
      </c>
      <c r="C169" s="59">
        <v>14</v>
      </c>
      <c r="D169" s="153">
        <v>1010382300</v>
      </c>
      <c r="E169" s="65" t="s">
        <v>155</v>
      </c>
      <c r="F169" s="127">
        <f>F170</f>
        <v>23.3</v>
      </c>
      <c r="G169" s="141"/>
    </row>
    <row r="170" spans="1:7" ht="34.5" customHeight="1" x14ac:dyDescent="0.25">
      <c r="A170" s="50" t="s">
        <v>280</v>
      </c>
      <c r="B170" s="59">
        <v>3</v>
      </c>
      <c r="C170" s="59">
        <v>14</v>
      </c>
      <c r="D170" s="153">
        <v>1010382300</v>
      </c>
      <c r="E170" s="65">
        <v>113</v>
      </c>
      <c r="F170" s="127">
        <v>23.3</v>
      </c>
      <c r="G170" s="141"/>
    </row>
    <row r="171" spans="1:7" ht="28.5" customHeight="1" x14ac:dyDescent="0.25">
      <c r="A171" s="50" t="s">
        <v>239</v>
      </c>
      <c r="B171" s="59">
        <v>3</v>
      </c>
      <c r="C171" s="59">
        <v>14</v>
      </c>
      <c r="D171" s="153" t="s">
        <v>325</v>
      </c>
      <c r="E171" s="65" t="s">
        <v>118</v>
      </c>
      <c r="F171" s="127">
        <f>F172</f>
        <v>4.5</v>
      </c>
      <c r="G171" s="141"/>
    </row>
    <row r="172" spans="1:7" ht="28.5" customHeight="1" x14ac:dyDescent="0.25">
      <c r="A172" s="50" t="s">
        <v>329</v>
      </c>
      <c r="B172" s="59">
        <v>3</v>
      </c>
      <c r="C172" s="59">
        <v>14</v>
      </c>
      <c r="D172" s="153" t="s">
        <v>325</v>
      </c>
      <c r="E172" s="65" t="s">
        <v>149</v>
      </c>
      <c r="F172" s="127">
        <f>F173</f>
        <v>4.5</v>
      </c>
      <c r="G172" s="141"/>
    </row>
    <row r="173" spans="1:7" ht="28.5" customHeight="1" x14ac:dyDescent="0.25">
      <c r="A173" s="50" t="s">
        <v>150</v>
      </c>
      <c r="B173" s="59">
        <v>3</v>
      </c>
      <c r="C173" s="59">
        <v>14</v>
      </c>
      <c r="D173" s="153" t="s">
        <v>325</v>
      </c>
      <c r="E173" s="65" t="s">
        <v>151</v>
      </c>
      <c r="F173" s="127">
        <f>F174</f>
        <v>4.5</v>
      </c>
      <c r="G173" s="141"/>
    </row>
    <row r="174" spans="1:7" ht="27" customHeight="1" x14ac:dyDescent="0.25">
      <c r="A174" s="111" t="s">
        <v>139</v>
      </c>
      <c r="B174" s="59">
        <v>3</v>
      </c>
      <c r="C174" s="59">
        <v>14</v>
      </c>
      <c r="D174" s="153" t="s">
        <v>325</v>
      </c>
      <c r="E174" s="65">
        <v>244</v>
      </c>
      <c r="F174" s="127">
        <v>4.5</v>
      </c>
      <c r="G174" s="141"/>
    </row>
    <row r="175" spans="1:7" x14ac:dyDescent="0.25">
      <c r="A175" s="51" t="s">
        <v>43</v>
      </c>
      <c r="B175" s="59">
        <v>4</v>
      </c>
      <c r="C175" s="59">
        <v>0</v>
      </c>
      <c r="D175" s="153" t="s">
        <v>148</v>
      </c>
      <c r="E175" s="65" t="s">
        <v>148</v>
      </c>
      <c r="F175" s="147">
        <f>F176</f>
        <v>259.60000000000002</v>
      </c>
      <c r="G175" s="141"/>
    </row>
    <row r="176" spans="1:7" x14ac:dyDescent="0.25">
      <c r="A176" s="51" t="s">
        <v>44</v>
      </c>
      <c r="B176" s="59">
        <v>4</v>
      </c>
      <c r="C176" s="59">
        <v>10</v>
      </c>
      <c r="D176" s="153" t="s">
        <v>148</v>
      </c>
      <c r="E176" s="65" t="s">
        <v>148</v>
      </c>
      <c r="F176" s="127">
        <f t="shared" ref="F176:F179" si="7">F177</f>
        <v>259.60000000000002</v>
      </c>
      <c r="G176" s="141"/>
    </row>
    <row r="177" spans="1:7" ht="22.5" x14ac:dyDescent="0.25">
      <c r="A177" s="57" t="s">
        <v>216</v>
      </c>
      <c r="B177" s="59">
        <v>4</v>
      </c>
      <c r="C177" s="59">
        <v>10</v>
      </c>
      <c r="D177" s="153">
        <v>1400000000</v>
      </c>
      <c r="E177" s="65" t="s">
        <v>148</v>
      </c>
      <c r="F177" s="127">
        <f t="shared" si="7"/>
        <v>259.60000000000002</v>
      </c>
      <c r="G177" s="141"/>
    </row>
    <row r="178" spans="1:7" ht="40.5" customHeight="1" x14ac:dyDescent="0.25">
      <c r="A178" s="57" t="s">
        <v>307</v>
      </c>
      <c r="B178" s="59">
        <v>4</v>
      </c>
      <c r="C178" s="59">
        <v>10</v>
      </c>
      <c r="D178" s="153">
        <v>1410000000</v>
      </c>
      <c r="E178" s="65" t="s">
        <v>148</v>
      </c>
      <c r="F178" s="127">
        <f t="shared" si="7"/>
        <v>259.60000000000002</v>
      </c>
      <c r="G178" s="141"/>
    </row>
    <row r="179" spans="1:7" ht="32.25" customHeight="1" x14ac:dyDescent="0.25">
      <c r="A179" s="57" t="s">
        <v>305</v>
      </c>
      <c r="B179" s="59">
        <v>4</v>
      </c>
      <c r="C179" s="59">
        <v>10</v>
      </c>
      <c r="D179" s="153">
        <v>1410100000</v>
      </c>
      <c r="E179" s="65" t="s">
        <v>148</v>
      </c>
      <c r="F179" s="127">
        <f t="shared" si="7"/>
        <v>259.60000000000002</v>
      </c>
      <c r="G179" s="141"/>
    </row>
    <row r="180" spans="1:7" ht="32.25" customHeight="1" x14ac:dyDescent="0.25">
      <c r="A180" s="57" t="s">
        <v>143</v>
      </c>
      <c r="B180" s="59">
        <v>4</v>
      </c>
      <c r="C180" s="59">
        <v>10</v>
      </c>
      <c r="D180" s="153">
        <v>1410120070</v>
      </c>
      <c r="E180" s="65" t="s">
        <v>118</v>
      </c>
      <c r="F180" s="127">
        <f>F181</f>
        <v>259.60000000000002</v>
      </c>
      <c r="G180" s="141"/>
    </row>
    <row r="181" spans="1:7" ht="32.25" customHeight="1" x14ac:dyDescent="0.25">
      <c r="A181" s="50" t="s">
        <v>329</v>
      </c>
      <c r="B181" s="59">
        <v>4</v>
      </c>
      <c r="C181" s="59">
        <v>10</v>
      </c>
      <c r="D181" s="153">
        <v>1410120070</v>
      </c>
      <c r="E181" s="65" t="s">
        <v>149</v>
      </c>
      <c r="F181" s="127">
        <f>F182</f>
        <v>259.60000000000002</v>
      </c>
      <c r="G181" s="141"/>
    </row>
    <row r="182" spans="1:7" ht="32.25" customHeight="1" x14ac:dyDescent="0.25">
      <c r="A182" s="50" t="s">
        <v>150</v>
      </c>
      <c r="B182" s="59">
        <v>4</v>
      </c>
      <c r="C182" s="59">
        <v>10</v>
      </c>
      <c r="D182" s="153">
        <v>1410120070</v>
      </c>
      <c r="E182" s="65" t="s">
        <v>151</v>
      </c>
      <c r="F182" s="127">
        <f>F183</f>
        <v>259.60000000000002</v>
      </c>
      <c r="G182" s="141"/>
    </row>
    <row r="183" spans="1:7" ht="22.5" x14ac:dyDescent="0.25">
      <c r="A183" s="111" t="s">
        <v>139</v>
      </c>
      <c r="B183" s="59">
        <v>4</v>
      </c>
      <c r="C183" s="59">
        <v>10</v>
      </c>
      <c r="D183" s="153">
        <v>1410120070</v>
      </c>
      <c r="E183" s="65">
        <v>244</v>
      </c>
      <c r="F183" s="127">
        <v>259.60000000000002</v>
      </c>
      <c r="G183" s="141"/>
    </row>
    <row r="184" spans="1:7" x14ac:dyDescent="0.25">
      <c r="A184" s="51" t="s">
        <v>45</v>
      </c>
      <c r="B184" s="59">
        <v>5</v>
      </c>
      <c r="C184" s="59">
        <v>0</v>
      </c>
      <c r="D184" s="153" t="s">
        <v>148</v>
      </c>
      <c r="E184" s="65" t="s">
        <v>148</v>
      </c>
      <c r="F184" s="127">
        <f>F185+F196+F220</f>
        <v>4849.5</v>
      </c>
      <c r="G184" s="141"/>
    </row>
    <row r="185" spans="1:7" x14ac:dyDescent="0.25">
      <c r="A185" s="51" t="s">
        <v>144</v>
      </c>
      <c r="B185" s="59">
        <v>5</v>
      </c>
      <c r="C185" s="59">
        <v>1</v>
      </c>
      <c r="D185" s="153" t="s">
        <v>148</v>
      </c>
      <c r="E185" s="65" t="s">
        <v>148</v>
      </c>
      <c r="F185" s="127">
        <f>F186</f>
        <v>481</v>
      </c>
      <c r="G185" s="141"/>
    </row>
    <row r="186" spans="1:7" ht="41.25" customHeight="1" x14ac:dyDescent="0.25">
      <c r="A186" s="57" t="s">
        <v>217</v>
      </c>
      <c r="B186" s="59">
        <v>5</v>
      </c>
      <c r="C186" s="59">
        <v>1</v>
      </c>
      <c r="D186" s="153" t="s">
        <v>351</v>
      </c>
      <c r="E186" s="65" t="s">
        <v>148</v>
      </c>
      <c r="F186" s="127">
        <f>F187</f>
        <v>481</v>
      </c>
      <c r="G186" s="141"/>
    </row>
    <row r="187" spans="1:7" ht="26.25" customHeight="1" x14ac:dyDescent="0.25">
      <c r="A187" s="57" t="s">
        <v>164</v>
      </c>
      <c r="B187" s="59">
        <v>5</v>
      </c>
      <c r="C187" s="59">
        <v>1</v>
      </c>
      <c r="D187" s="153" t="s">
        <v>356</v>
      </c>
      <c r="E187" s="65" t="s">
        <v>148</v>
      </c>
      <c r="F187" s="127">
        <f>F188</f>
        <v>481</v>
      </c>
      <c r="G187" s="141"/>
    </row>
    <row r="188" spans="1:7" ht="24" customHeight="1" x14ac:dyDescent="0.25">
      <c r="A188" s="57" t="s">
        <v>254</v>
      </c>
      <c r="B188" s="59">
        <v>5</v>
      </c>
      <c r="C188" s="59">
        <v>1</v>
      </c>
      <c r="D188" s="153" t="s">
        <v>357</v>
      </c>
      <c r="E188" s="65"/>
      <c r="F188" s="127">
        <f>F189+F192</f>
        <v>481</v>
      </c>
      <c r="G188" s="141"/>
    </row>
    <row r="189" spans="1:7" ht="23.25" customHeight="1" x14ac:dyDescent="0.25">
      <c r="A189" s="57" t="s">
        <v>255</v>
      </c>
      <c r="B189" s="59">
        <v>5</v>
      </c>
      <c r="C189" s="59">
        <v>1</v>
      </c>
      <c r="D189" s="153" t="s">
        <v>358</v>
      </c>
      <c r="E189" s="65" t="s">
        <v>118</v>
      </c>
      <c r="F189" s="127">
        <f>F190</f>
        <v>181</v>
      </c>
      <c r="G189" s="141"/>
    </row>
    <row r="190" spans="1:7" ht="23.25" customHeight="1" x14ac:dyDescent="0.25">
      <c r="A190" s="57" t="s">
        <v>257</v>
      </c>
      <c r="B190" s="59">
        <v>5</v>
      </c>
      <c r="C190" s="59">
        <v>1</v>
      </c>
      <c r="D190" s="153" t="s">
        <v>358</v>
      </c>
      <c r="E190" s="65" t="s">
        <v>370</v>
      </c>
      <c r="F190" s="127">
        <f>F191</f>
        <v>181</v>
      </c>
      <c r="G190" s="141"/>
    </row>
    <row r="191" spans="1:7" ht="23.25" customHeight="1" x14ac:dyDescent="0.25">
      <c r="A191" s="57" t="s">
        <v>256</v>
      </c>
      <c r="B191" s="59">
        <v>5</v>
      </c>
      <c r="C191" s="59">
        <v>1</v>
      </c>
      <c r="D191" s="153" t="s">
        <v>358</v>
      </c>
      <c r="E191" s="65">
        <v>630</v>
      </c>
      <c r="F191" s="127">
        <v>181</v>
      </c>
      <c r="G191" s="141"/>
    </row>
    <row r="192" spans="1:7" ht="23.25" customHeight="1" x14ac:dyDescent="0.25">
      <c r="A192" s="57" t="s">
        <v>230</v>
      </c>
      <c r="B192" s="59">
        <v>5</v>
      </c>
      <c r="C192" s="59">
        <v>1</v>
      </c>
      <c r="D192" s="153" t="s">
        <v>359</v>
      </c>
      <c r="E192" s="65" t="s">
        <v>118</v>
      </c>
      <c r="F192" s="127">
        <f>F193</f>
        <v>300</v>
      </c>
      <c r="G192" s="141"/>
    </row>
    <row r="193" spans="1:7" ht="23.25" customHeight="1" x14ac:dyDescent="0.25">
      <c r="A193" s="50" t="s">
        <v>329</v>
      </c>
      <c r="B193" s="59">
        <v>5</v>
      </c>
      <c r="C193" s="59">
        <v>1</v>
      </c>
      <c r="D193" s="153" t="s">
        <v>359</v>
      </c>
      <c r="E193" s="65" t="s">
        <v>149</v>
      </c>
      <c r="F193" s="127">
        <f>F194</f>
        <v>300</v>
      </c>
      <c r="G193" s="141"/>
    </row>
    <row r="194" spans="1:7" ht="23.25" customHeight="1" x14ac:dyDescent="0.25">
      <c r="A194" s="50" t="s">
        <v>150</v>
      </c>
      <c r="B194" s="59">
        <v>5</v>
      </c>
      <c r="C194" s="59">
        <v>1</v>
      </c>
      <c r="D194" s="153" t="s">
        <v>359</v>
      </c>
      <c r="E194" s="65" t="s">
        <v>151</v>
      </c>
      <c r="F194" s="127">
        <f>F195</f>
        <v>300</v>
      </c>
      <c r="G194" s="141"/>
    </row>
    <row r="195" spans="1:7" ht="22.5" x14ac:dyDescent="0.25">
      <c r="A195" s="111" t="s">
        <v>139</v>
      </c>
      <c r="B195" s="59">
        <v>5</v>
      </c>
      <c r="C195" s="59">
        <v>1</v>
      </c>
      <c r="D195" s="153" t="s">
        <v>359</v>
      </c>
      <c r="E195" s="65">
        <v>244</v>
      </c>
      <c r="F195" s="127">
        <v>300</v>
      </c>
      <c r="G195" s="141"/>
    </row>
    <row r="196" spans="1:7" x14ac:dyDescent="0.25">
      <c r="A196" s="51" t="s">
        <v>121</v>
      </c>
      <c r="B196" s="59">
        <v>5</v>
      </c>
      <c r="C196" s="59">
        <v>2</v>
      </c>
      <c r="D196" s="153" t="s">
        <v>148</v>
      </c>
      <c r="E196" s="65" t="s">
        <v>148</v>
      </c>
      <c r="F196" s="127">
        <f>F197</f>
        <v>3739</v>
      </c>
      <c r="G196" s="141"/>
    </row>
    <row r="197" spans="1:7" ht="33.75" x14ac:dyDescent="0.25">
      <c r="A197" s="57" t="s">
        <v>217</v>
      </c>
      <c r="B197" s="59">
        <v>5</v>
      </c>
      <c r="C197" s="59">
        <v>2</v>
      </c>
      <c r="D197" s="153" t="s">
        <v>351</v>
      </c>
      <c r="E197" s="65" t="s">
        <v>148</v>
      </c>
      <c r="F197" s="127">
        <f>F198+F208+F214</f>
        <v>3739</v>
      </c>
      <c r="G197" s="141"/>
    </row>
    <row r="198" spans="1:7" ht="22.5" customHeight="1" x14ac:dyDescent="0.25">
      <c r="A198" s="57" t="s">
        <v>163</v>
      </c>
      <c r="B198" s="59">
        <v>5</v>
      </c>
      <c r="C198" s="59">
        <v>2</v>
      </c>
      <c r="D198" s="153" t="s">
        <v>352</v>
      </c>
      <c r="E198" s="65" t="s">
        <v>148</v>
      </c>
      <c r="F198" s="127">
        <f>F199</f>
        <v>3684.2</v>
      </c>
      <c r="G198" s="141"/>
    </row>
    <row r="199" spans="1:7" ht="24.75" customHeight="1" x14ac:dyDescent="0.25">
      <c r="A199" s="57" t="s">
        <v>242</v>
      </c>
      <c r="B199" s="59">
        <v>5</v>
      </c>
      <c r="C199" s="59">
        <v>2</v>
      </c>
      <c r="D199" s="153" t="s">
        <v>353</v>
      </c>
      <c r="E199" s="65" t="s">
        <v>148</v>
      </c>
      <c r="F199" s="127">
        <f>F200+F204</f>
        <v>3684.2</v>
      </c>
      <c r="G199" s="141"/>
    </row>
    <row r="200" spans="1:7" ht="45" customHeight="1" x14ac:dyDescent="0.25">
      <c r="A200" s="57" t="s">
        <v>267</v>
      </c>
      <c r="B200" s="59">
        <v>5</v>
      </c>
      <c r="C200" s="59">
        <v>2</v>
      </c>
      <c r="D200" s="153" t="s">
        <v>354</v>
      </c>
      <c r="E200" s="65" t="s">
        <v>118</v>
      </c>
      <c r="F200" s="127">
        <f>F201</f>
        <v>3500</v>
      </c>
      <c r="G200" s="141"/>
    </row>
    <row r="201" spans="1:7" ht="45" customHeight="1" x14ac:dyDescent="0.25">
      <c r="A201" s="50" t="s">
        <v>329</v>
      </c>
      <c r="B201" s="59">
        <v>5</v>
      </c>
      <c r="C201" s="59">
        <v>2</v>
      </c>
      <c r="D201" s="153" t="s">
        <v>354</v>
      </c>
      <c r="E201" s="65" t="s">
        <v>149</v>
      </c>
      <c r="F201" s="127">
        <f>F202</f>
        <v>3500</v>
      </c>
      <c r="G201" s="141"/>
    </row>
    <row r="202" spans="1:7" ht="45" customHeight="1" x14ac:dyDescent="0.25">
      <c r="A202" s="50" t="s">
        <v>150</v>
      </c>
      <c r="B202" s="59">
        <v>5</v>
      </c>
      <c r="C202" s="59">
        <v>2</v>
      </c>
      <c r="D202" s="153" t="s">
        <v>354</v>
      </c>
      <c r="E202" s="65" t="s">
        <v>151</v>
      </c>
      <c r="F202" s="127">
        <f>F203</f>
        <v>3500</v>
      </c>
      <c r="G202" s="141"/>
    </row>
    <row r="203" spans="1:7" ht="27" customHeight="1" x14ac:dyDescent="0.25">
      <c r="A203" s="50" t="s">
        <v>145</v>
      </c>
      <c r="B203" s="59">
        <v>5</v>
      </c>
      <c r="C203" s="59">
        <v>2</v>
      </c>
      <c r="D203" s="153" t="s">
        <v>354</v>
      </c>
      <c r="E203" s="65">
        <v>243</v>
      </c>
      <c r="F203" s="127">
        <v>3500</v>
      </c>
      <c r="G203" s="141"/>
    </row>
    <row r="204" spans="1:7" ht="22.5" x14ac:dyDescent="0.25">
      <c r="A204" s="50" t="s">
        <v>239</v>
      </c>
      <c r="B204" s="59">
        <v>5</v>
      </c>
      <c r="C204" s="59">
        <v>2</v>
      </c>
      <c r="D204" s="153" t="s">
        <v>326</v>
      </c>
      <c r="E204" s="65" t="s">
        <v>118</v>
      </c>
      <c r="F204" s="127">
        <f>F205</f>
        <v>184.2</v>
      </c>
      <c r="G204" s="141"/>
    </row>
    <row r="205" spans="1:7" ht="22.5" x14ac:dyDescent="0.25">
      <c r="A205" s="50" t="s">
        <v>329</v>
      </c>
      <c r="B205" s="59">
        <v>5</v>
      </c>
      <c r="C205" s="59">
        <v>2</v>
      </c>
      <c r="D205" s="153" t="s">
        <v>326</v>
      </c>
      <c r="E205" s="65" t="s">
        <v>149</v>
      </c>
      <c r="F205" s="127">
        <f>F206</f>
        <v>184.2</v>
      </c>
      <c r="G205" s="141"/>
    </row>
    <row r="206" spans="1:7" ht="22.5" x14ac:dyDescent="0.25">
      <c r="A206" s="50" t="s">
        <v>150</v>
      </c>
      <c r="B206" s="59">
        <v>5</v>
      </c>
      <c r="C206" s="59">
        <v>2</v>
      </c>
      <c r="D206" s="153" t="s">
        <v>326</v>
      </c>
      <c r="E206" s="65" t="s">
        <v>151</v>
      </c>
      <c r="F206" s="127">
        <f>F207</f>
        <v>184.2</v>
      </c>
      <c r="G206" s="141"/>
    </row>
    <row r="207" spans="1:7" ht="23.25" customHeight="1" x14ac:dyDescent="0.25">
      <c r="A207" s="50" t="s">
        <v>145</v>
      </c>
      <c r="B207" s="59">
        <v>5</v>
      </c>
      <c r="C207" s="59">
        <v>2</v>
      </c>
      <c r="D207" s="153" t="s">
        <v>326</v>
      </c>
      <c r="E207" s="65">
        <v>243</v>
      </c>
      <c r="F207" s="127">
        <v>184.2</v>
      </c>
      <c r="G207" s="141"/>
    </row>
    <row r="208" spans="1:7" ht="28.5" customHeight="1" x14ac:dyDescent="0.25">
      <c r="A208" s="57" t="s">
        <v>165</v>
      </c>
      <c r="B208" s="59">
        <v>5</v>
      </c>
      <c r="C208" s="59">
        <v>2</v>
      </c>
      <c r="D208" s="153" t="s">
        <v>360</v>
      </c>
      <c r="E208" s="65" t="s">
        <v>148</v>
      </c>
      <c r="F208" s="127">
        <f>F209</f>
        <v>14.8</v>
      </c>
      <c r="G208" s="141"/>
    </row>
    <row r="209" spans="1:7" ht="33.75" customHeight="1" x14ac:dyDescent="0.25">
      <c r="A209" s="57" t="s">
        <v>268</v>
      </c>
      <c r="B209" s="59">
        <v>5</v>
      </c>
      <c r="C209" s="59">
        <v>2</v>
      </c>
      <c r="D209" s="153" t="s">
        <v>361</v>
      </c>
      <c r="E209" s="65" t="s">
        <v>148</v>
      </c>
      <c r="F209" s="127">
        <f>F210</f>
        <v>14.8</v>
      </c>
      <c r="G209" s="141"/>
    </row>
    <row r="210" spans="1:7" ht="33.75" customHeight="1" x14ac:dyDescent="0.25">
      <c r="A210" s="57" t="s">
        <v>269</v>
      </c>
      <c r="B210" s="59">
        <v>5</v>
      </c>
      <c r="C210" s="59">
        <v>2</v>
      </c>
      <c r="D210" s="153" t="s">
        <v>362</v>
      </c>
      <c r="E210" s="65" t="s">
        <v>118</v>
      </c>
      <c r="F210" s="127">
        <f>F211</f>
        <v>14.8</v>
      </c>
      <c r="G210" s="141"/>
    </row>
    <row r="211" spans="1:7" ht="33.75" customHeight="1" x14ac:dyDescent="0.25">
      <c r="A211" s="50" t="s">
        <v>329</v>
      </c>
      <c r="B211" s="59">
        <v>5</v>
      </c>
      <c r="C211" s="59">
        <v>2</v>
      </c>
      <c r="D211" s="153" t="s">
        <v>362</v>
      </c>
      <c r="E211" s="65" t="s">
        <v>149</v>
      </c>
      <c r="F211" s="127">
        <f>F212</f>
        <v>14.8</v>
      </c>
      <c r="G211" s="141"/>
    </row>
    <row r="212" spans="1:7" ht="33.75" customHeight="1" x14ac:dyDescent="0.25">
      <c r="A212" s="50" t="s">
        <v>150</v>
      </c>
      <c r="B212" s="59">
        <v>5</v>
      </c>
      <c r="C212" s="59">
        <v>2</v>
      </c>
      <c r="D212" s="153" t="s">
        <v>362</v>
      </c>
      <c r="E212" s="65" t="s">
        <v>151</v>
      </c>
      <c r="F212" s="127">
        <f>F213</f>
        <v>14.8</v>
      </c>
      <c r="G212" s="141"/>
    </row>
    <row r="213" spans="1:7" ht="22.5" x14ac:dyDescent="0.25">
      <c r="A213" s="111" t="s">
        <v>139</v>
      </c>
      <c r="B213" s="59">
        <v>5</v>
      </c>
      <c r="C213" s="59">
        <v>2</v>
      </c>
      <c r="D213" s="153" t="s">
        <v>362</v>
      </c>
      <c r="E213" s="65">
        <v>244</v>
      </c>
      <c r="F213" s="127">
        <v>14.8</v>
      </c>
      <c r="G213" s="141"/>
    </row>
    <row r="214" spans="1:7" ht="24" customHeight="1" x14ac:dyDescent="0.25">
      <c r="A214" s="57" t="s">
        <v>243</v>
      </c>
      <c r="B214" s="59">
        <v>5</v>
      </c>
      <c r="C214" s="59">
        <v>2</v>
      </c>
      <c r="D214" s="153" t="s">
        <v>363</v>
      </c>
      <c r="E214" s="65" t="s">
        <v>148</v>
      </c>
      <c r="F214" s="127">
        <f>F215</f>
        <v>40</v>
      </c>
      <c r="G214" s="141"/>
    </row>
    <row r="215" spans="1:7" ht="27.75" customHeight="1" x14ac:dyDescent="0.25">
      <c r="A215" s="57" t="s">
        <v>270</v>
      </c>
      <c r="B215" s="59">
        <v>5</v>
      </c>
      <c r="C215" s="59">
        <v>2</v>
      </c>
      <c r="D215" s="153" t="s">
        <v>364</v>
      </c>
      <c r="E215" s="65" t="s">
        <v>148</v>
      </c>
      <c r="F215" s="127">
        <f>F216</f>
        <v>40</v>
      </c>
      <c r="G215" s="141"/>
    </row>
    <row r="216" spans="1:7" ht="27.75" customHeight="1" x14ac:dyDescent="0.25">
      <c r="A216" s="57" t="s">
        <v>230</v>
      </c>
      <c r="B216" s="59">
        <v>5</v>
      </c>
      <c r="C216" s="59">
        <v>2</v>
      </c>
      <c r="D216" s="153" t="s">
        <v>365</v>
      </c>
      <c r="E216" s="65" t="s">
        <v>118</v>
      </c>
      <c r="F216" s="127">
        <f>F217</f>
        <v>40</v>
      </c>
      <c r="G216" s="141"/>
    </row>
    <row r="217" spans="1:7" ht="27.75" customHeight="1" x14ac:dyDescent="0.25">
      <c r="A217" s="50" t="s">
        <v>329</v>
      </c>
      <c r="B217" s="59">
        <v>5</v>
      </c>
      <c r="C217" s="59">
        <v>2</v>
      </c>
      <c r="D217" s="153" t="s">
        <v>365</v>
      </c>
      <c r="E217" s="65" t="s">
        <v>149</v>
      </c>
      <c r="F217" s="127">
        <f>F218</f>
        <v>40</v>
      </c>
      <c r="G217" s="141"/>
    </row>
    <row r="218" spans="1:7" ht="27.75" customHeight="1" x14ac:dyDescent="0.25">
      <c r="A218" s="50" t="s">
        <v>150</v>
      </c>
      <c r="B218" s="59">
        <v>5</v>
      </c>
      <c r="C218" s="59">
        <v>2</v>
      </c>
      <c r="D218" s="153" t="s">
        <v>365</v>
      </c>
      <c r="E218" s="65" t="s">
        <v>151</v>
      </c>
      <c r="F218" s="127">
        <f>F219</f>
        <v>40</v>
      </c>
      <c r="G218" s="141"/>
    </row>
    <row r="219" spans="1:7" ht="22.5" x14ac:dyDescent="0.25">
      <c r="A219" s="111" t="s">
        <v>139</v>
      </c>
      <c r="B219" s="59">
        <v>5</v>
      </c>
      <c r="C219" s="59">
        <v>2</v>
      </c>
      <c r="D219" s="153" t="s">
        <v>365</v>
      </c>
      <c r="E219" s="65">
        <v>244</v>
      </c>
      <c r="F219" s="127">
        <v>40</v>
      </c>
      <c r="G219" s="141"/>
    </row>
    <row r="220" spans="1:7" x14ac:dyDescent="0.25">
      <c r="A220" s="51" t="s">
        <v>46</v>
      </c>
      <c r="B220" s="59">
        <v>5</v>
      </c>
      <c r="C220" s="59">
        <v>3</v>
      </c>
      <c r="D220" s="153" t="s">
        <v>148</v>
      </c>
      <c r="E220" s="65" t="s">
        <v>148</v>
      </c>
      <c r="F220" s="127">
        <f>F221+F234</f>
        <v>629.5</v>
      </c>
      <c r="G220" s="141"/>
    </row>
    <row r="221" spans="1:7" ht="22.5" x14ac:dyDescent="0.25">
      <c r="A221" s="51" t="s">
        <v>309</v>
      </c>
      <c r="B221" s="59">
        <v>5</v>
      </c>
      <c r="C221" s="59">
        <v>3</v>
      </c>
      <c r="D221" s="153" t="s">
        <v>334</v>
      </c>
      <c r="E221" s="65"/>
      <c r="F221" s="127">
        <f>F222</f>
        <v>125</v>
      </c>
      <c r="G221" s="141"/>
    </row>
    <row r="222" spans="1:7" x14ac:dyDescent="0.25">
      <c r="A222" s="51" t="s">
        <v>258</v>
      </c>
      <c r="B222" s="59">
        <v>5</v>
      </c>
      <c r="C222" s="59">
        <v>3</v>
      </c>
      <c r="D222" s="153" t="s">
        <v>336</v>
      </c>
      <c r="E222" s="65"/>
      <c r="F222" s="127">
        <f>F223</f>
        <v>125</v>
      </c>
      <c r="G222" s="141"/>
    </row>
    <row r="223" spans="1:7" ht="24.75" customHeight="1" x14ac:dyDescent="0.25">
      <c r="A223" s="51" t="s">
        <v>259</v>
      </c>
      <c r="B223" s="59">
        <v>5</v>
      </c>
      <c r="C223" s="59">
        <v>3</v>
      </c>
      <c r="D223" s="153" t="s">
        <v>337</v>
      </c>
      <c r="E223" s="65"/>
      <c r="F223" s="127">
        <f>F224+F229</f>
        <v>125</v>
      </c>
      <c r="G223" s="141"/>
    </row>
    <row r="224" spans="1:7" ht="43.5" customHeight="1" x14ac:dyDescent="0.25">
      <c r="A224" s="52" t="s">
        <v>272</v>
      </c>
      <c r="B224" s="59">
        <v>5</v>
      </c>
      <c r="C224" s="59">
        <v>3</v>
      </c>
      <c r="D224" s="153" t="s">
        <v>338</v>
      </c>
      <c r="E224" s="65" t="s">
        <v>118</v>
      </c>
      <c r="F224" s="127">
        <f>F225</f>
        <v>100</v>
      </c>
      <c r="G224" s="141"/>
    </row>
    <row r="225" spans="1:7" ht="43.5" customHeight="1" x14ac:dyDescent="0.25">
      <c r="A225" s="52" t="s">
        <v>152</v>
      </c>
      <c r="B225" s="59">
        <v>5</v>
      </c>
      <c r="C225" s="59">
        <v>3</v>
      </c>
      <c r="D225" s="153" t="s">
        <v>338</v>
      </c>
      <c r="E225" s="65" t="s">
        <v>153</v>
      </c>
      <c r="F225" s="127">
        <f>F226</f>
        <v>100</v>
      </c>
      <c r="G225" s="141"/>
    </row>
    <row r="226" spans="1:7" ht="43.5" customHeight="1" x14ac:dyDescent="0.25">
      <c r="A226" s="57" t="s">
        <v>154</v>
      </c>
      <c r="B226" s="59">
        <v>5</v>
      </c>
      <c r="C226" s="59">
        <v>3</v>
      </c>
      <c r="D226" s="153" t="s">
        <v>338</v>
      </c>
      <c r="E226" s="65" t="s">
        <v>155</v>
      </c>
      <c r="F226" s="127">
        <f>F227+F228</f>
        <v>100</v>
      </c>
      <c r="G226" s="141"/>
    </row>
    <row r="227" spans="1:7" ht="46.5" customHeight="1" x14ac:dyDescent="0.25">
      <c r="A227" s="50" t="s">
        <v>279</v>
      </c>
      <c r="B227" s="59">
        <v>5</v>
      </c>
      <c r="C227" s="59">
        <v>3</v>
      </c>
      <c r="D227" s="153" t="s">
        <v>338</v>
      </c>
      <c r="E227" s="65">
        <v>111</v>
      </c>
      <c r="F227" s="127">
        <v>77</v>
      </c>
      <c r="G227" s="141"/>
    </row>
    <row r="228" spans="1:7" ht="37.5" customHeight="1" x14ac:dyDescent="0.25">
      <c r="A228" s="50" t="s">
        <v>281</v>
      </c>
      <c r="B228" s="59">
        <v>5</v>
      </c>
      <c r="C228" s="59">
        <v>3</v>
      </c>
      <c r="D228" s="153" t="s">
        <v>338</v>
      </c>
      <c r="E228" s="65">
        <v>119</v>
      </c>
      <c r="F228" s="127">
        <v>23</v>
      </c>
      <c r="G228" s="141"/>
    </row>
    <row r="229" spans="1:7" ht="27.75" customHeight="1" x14ac:dyDescent="0.25">
      <c r="A229" s="50" t="s">
        <v>239</v>
      </c>
      <c r="B229" s="59">
        <v>5</v>
      </c>
      <c r="C229" s="59">
        <v>3</v>
      </c>
      <c r="D229" s="153" t="s">
        <v>327</v>
      </c>
      <c r="E229" s="65" t="s">
        <v>118</v>
      </c>
      <c r="F229" s="127">
        <f>F230</f>
        <v>25</v>
      </c>
      <c r="G229" s="141"/>
    </row>
    <row r="230" spans="1:7" ht="45" customHeight="1" x14ac:dyDescent="0.25">
      <c r="A230" s="52" t="s">
        <v>152</v>
      </c>
      <c r="B230" s="59">
        <v>5</v>
      </c>
      <c r="C230" s="59">
        <v>3</v>
      </c>
      <c r="D230" s="153" t="s">
        <v>327</v>
      </c>
      <c r="E230" s="65" t="s">
        <v>153</v>
      </c>
      <c r="F230" s="127">
        <f>F231</f>
        <v>25</v>
      </c>
      <c r="G230" s="141"/>
    </row>
    <row r="231" spans="1:7" ht="27.75" customHeight="1" x14ac:dyDescent="0.25">
      <c r="A231" s="57" t="s">
        <v>154</v>
      </c>
      <c r="B231" s="59">
        <v>5</v>
      </c>
      <c r="C231" s="59">
        <v>3</v>
      </c>
      <c r="D231" s="153" t="s">
        <v>372</v>
      </c>
      <c r="E231" s="65" t="s">
        <v>155</v>
      </c>
      <c r="F231" s="127">
        <f>F232+F233</f>
        <v>25</v>
      </c>
      <c r="G231" s="141"/>
    </row>
    <row r="232" spans="1:7" ht="49.5" customHeight="1" x14ac:dyDescent="0.25">
      <c r="A232" s="50" t="s">
        <v>279</v>
      </c>
      <c r="B232" s="59">
        <v>5</v>
      </c>
      <c r="C232" s="59">
        <v>3</v>
      </c>
      <c r="D232" s="153" t="s">
        <v>327</v>
      </c>
      <c r="E232" s="65">
        <v>111</v>
      </c>
      <c r="F232" s="127">
        <v>19</v>
      </c>
      <c r="G232" s="141"/>
    </row>
    <row r="233" spans="1:7" ht="33" customHeight="1" x14ac:dyDescent="0.25">
      <c r="A233" s="50" t="s">
        <v>281</v>
      </c>
      <c r="B233" s="59">
        <v>5</v>
      </c>
      <c r="C233" s="59">
        <v>3</v>
      </c>
      <c r="D233" s="153" t="s">
        <v>327</v>
      </c>
      <c r="E233" s="65">
        <v>119</v>
      </c>
      <c r="F233" s="127">
        <v>6</v>
      </c>
      <c r="G233" s="141"/>
    </row>
    <row r="234" spans="1:7" ht="22.5" x14ac:dyDescent="0.25">
      <c r="A234" s="57" t="s">
        <v>368</v>
      </c>
      <c r="B234" s="59">
        <v>5</v>
      </c>
      <c r="C234" s="59">
        <v>3</v>
      </c>
      <c r="D234" s="153">
        <v>2400000000</v>
      </c>
      <c r="E234" s="65" t="s">
        <v>148</v>
      </c>
      <c r="F234" s="127">
        <f>F235+F240+F245</f>
        <v>504.5</v>
      </c>
      <c r="G234" s="141"/>
    </row>
    <row r="235" spans="1:7" ht="23.25" customHeight="1" x14ac:dyDescent="0.25">
      <c r="A235" s="57" t="s">
        <v>244</v>
      </c>
      <c r="B235" s="59">
        <v>5</v>
      </c>
      <c r="C235" s="59">
        <v>3</v>
      </c>
      <c r="D235" s="153">
        <v>2400100000</v>
      </c>
      <c r="E235" s="65" t="s">
        <v>148</v>
      </c>
      <c r="F235" s="127">
        <f>F236</f>
        <v>80</v>
      </c>
      <c r="G235" s="141"/>
    </row>
    <row r="236" spans="1:7" ht="27.75" customHeight="1" x14ac:dyDescent="0.25">
      <c r="A236" s="57" t="s">
        <v>230</v>
      </c>
      <c r="B236" s="59">
        <v>5</v>
      </c>
      <c r="C236" s="59">
        <v>3</v>
      </c>
      <c r="D236" s="153">
        <v>2400199990</v>
      </c>
      <c r="E236" s="65" t="s">
        <v>118</v>
      </c>
      <c r="F236" s="127">
        <f>F237</f>
        <v>80</v>
      </c>
      <c r="G236" s="141"/>
    </row>
    <row r="237" spans="1:7" ht="27.75" customHeight="1" x14ac:dyDescent="0.25">
      <c r="A237" s="50" t="s">
        <v>329</v>
      </c>
      <c r="B237" s="59">
        <v>5</v>
      </c>
      <c r="C237" s="59">
        <v>3</v>
      </c>
      <c r="D237" s="153">
        <v>2400199990</v>
      </c>
      <c r="E237" s="65" t="s">
        <v>149</v>
      </c>
      <c r="F237" s="127">
        <f>F238</f>
        <v>80</v>
      </c>
      <c r="G237" s="141"/>
    </row>
    <row r="238" spans="1:7" ht="27.75" customHeight="1" x14ac:dyDescent="0.25">
      <c r="A238" s="50" t="s">
        <v>150</v>
      </c>
      <c r="B238" s="59">
        <v>5</v>
      </c>
      <c r="C238" s="59">
        <v>3</v>
      </c>
      <c r="D238" s="153">
        <v>2400199990</v>
      </c>
      <c r="E238" s="65" t="s">
        <v>151</v>
      </c>
      <c r="F238" s="127">
        <f>F239</f>
        <v>80</v>
      </c>
      <c r="G238" s="141"/>
    </row>
    <row r="239" spans="1:7" ht="22.5" x14ac:dyDescent="0.25">
      <c r="A239" s="111" t="s">
        <v>139</v>
      </c>
      <c r="B239" s="59">
        <v>5</v>
      </c>
      <c r="C239" s="59">
        <v>3</v>
      </c>
      <c r="D239" s="153">
        <v>2400199990</v>
      </c>
      <c r="E239" s="65">
        <v>244</v>
      </c>
      <c r="F239" s="127">
        <v>80</v>
      </c>
      <c r="G239" s="141"/>
    </row>
    <row r="240" spans="1:7" ht="35.25" customHeight="1" x14ac:dyDescent="0.25">
      <c r="A240" s="57" t="s">
        <v>245</v>
      </c>
      <c r="B240" s="59">
        <v>5</v>
      </c>
      <c r="C240" s="59">
        <v>3</v>
      </c>
      <c r="D240" s="153">
        <v>2400200000</v>
      </c>
      <c r="E240" s="65" t="s">
        <v>148</v>
      </c>
      <c r="F240" s="127">
        <f>F241</f>
        <v>50</v>
      </c>
      <c r="G240" s="141"/>
    </row>
    <row r="241" spans="1:7" ht="25.5" customHeight="1" x14ac:dyDescent="0.25">
      <c r="A241" s="57" t="s">
        <v>230</v>
      </c>
      <c r="B241" s="59">
        <v>5</v>
      </c>
      <c r="C241" s="59">
        <v>3</v>
      </c>
      <c r="D241" s="153">
        <v>2400299990</v>
      </c>
      <c r="E241" s="65" t="s">
        <v>118</v>
      </c>
      <c r="F241" s="127">
        <f>F242</f>
        <v>50</v>
      </c>
      <c r="G241" s="141"/>
    </row>
    <row r="242" spans="1:7" ht="25.5" customHeight="1" x14ac:dyDescent="0.25">
      <c r="A242" s="50" t="s">
        <v>329</v>
      </c>
      <c r="B242" s="59">
        <v>5</v>
      </c>
      <c r="C242" s="59">
        <v>3</v>
      </c>
      <c r="D242" s="153">
        <v>2400299990</v>
      </c>
      <c r="E242" s="65" t="s">
        <v>149</v>
      </c>
      <c r="F242" s="127">
        <f>F243</f>
        <v>50</v>
      </c>
      <c r="G242" s="141"/>
    </row>
    <row r="243" spans="1:7" ht="25.5" customHeight="1" x14ac:dyDescent="0.25">
      <c r="A243" s="50" t="s">
        <v>150</v>
      </c>
      <c r="B243" s="59">
        <v>5</v>
      </c>
      <c r="C243" s="59">
        <v>3</v>
      </c>
      <c r="D243" s="153">
        <v>2400299990</v>
      </c>
      <c r="E243" s="65" t="s">
        <v>151</v>
      </c>
      <c r="F243" s="127">
        <f>F244</f>
        <v>50</v>
      </c>
      <c r="G243" s="141"/>
    </row>
    <row r="244" spans="1:7" ht="22.5" x14ac:dyDescent="0.25">
      <c r="A244" s="111" t="s">
        <v>139</v>
      </c>
      <c r="B244" s="59">
        <v>5</v>
      </c>
      <c r="C244" s="59">
        <v>3</v>
      </c>
      <c r="D244" s="153">
        <v>2400299990</v>
      </c>
      <c r="E244" s="65">
        <v>244</v>
      </c>
      <c r="F244" s="127">
        <v>50</v>
      </c>
      <c r="G244" s="141"/>
    </row>
    <row r="245" spans="1:7" ht="22.5" customHeight="1" x14ac:dyDescent="0.25">
      <c r="A245" s="50" t="s">
        <v>246</v>
      </c>
      <c r="B245" s="59">
        <v>5</v>
      </c>
      <c r="C245" s="59">
        <v>3</v>
      </c>
      <c r="D245" s="153">
        <v>2400300000</v>
      </c>
      <c r="E245" s="65"/>
      <c r="F245" s="127">
        <f>F246</f>
        <v>374.5</v>
      </c>
      <c r="G245" s="141"/>
    </row>
    <row r="246" spans="1:7" ht="22.5" customHeight="1" x14ac:dyDescent="0.25">
      <c r="A246" s="50" t="s">
        <v>230</v>
      </c>
      <c r="B246" s="59">
        <v>5</v>
      </c>
      <c r="C246" s="59">
        <v>3</v>
      </c>
      <c r="D246" s="153">
        <v>2400399990</v>
      </c>
      <c r="E246" s="65" t="s">
        <v>118</v>
      </c>
      <c r="F246" s="127">
        <f>F247</f>
        <v>374.5</v>
      </c>
      <c r="G246" s="141"/>
    </row>
    <row r="247" spans="1:7" ht="22.5" customHeight="1" x14ac:dyDescent="0.25">
      <c r="A247" s="50" t="s">
        <v>329</v>
      </c>
      <c r="B247" s="59">
        <v>5</v>
      </c>
      <c r="C247" s="59">
        <v>3</v>
      </c>
      <c r="D247" s="153">
        <v>2400399990</v>
      </c>
      <c r="E247" s="65" t="s">
        <v>149</v>
      </c>
      <c r="F247" s="127">
        <f>F248</f>
        <v>374.5</v>
      </c>
      <c r="G247" s="141"/>
    </row>
    <row r="248" spans="1:7" ht="22.5" customHeight="1" x14ac:dyDescent="0.25">
      <c r="A248" s="50" t="s">
        <v>150</v>
      </c>
      <c r="B248" s="59">
        <v>5</v>
      </c>
      <c r="C248" s="59">
        <v>3</v>
      </c>
      <c r="D248" s="153">
        <v>2400399990</v>
      </c>
      <c r="E248" s="65" t="s">
        <v>151</v>
      </c>
      <c r="F248" s="127">
        <f>F249</f>
        <v>374.5</v>
      </c>
      <c r="G248" s="141"/>
    </row>
    <row r="249" spans="1:7" ht="22.5" x14ac:dyDescent="0.25">
      <c r="A249" s="111" t="s">
        <v>139</v>
      </c>
      <c r="B249" s="59">
        <v>5</v>
      </c>
      <c r="C249" s="59">
        <v>3</v>
      </c>
      <c r="D249" s="153">
        <v>2400399990</v>
      </c>
      <c r="E249" s="65">
        <v>244</v>
      </c>
      <c r="F249" s="127">
        <v>374.5</v>
      </c>
      <c r="G249" s="141"/>
    </row>
    <row r="250" spans="1:7" x14ac:dyDescent="0.25">
      <c r="A250" s="51" t="s">
        <v>135</v>
      </c>
      <c r="B250" s="59">
        <v>8</v>
      </c>
      <c r="C250" s="59">
        <v>0</v>
      </c>
      <c r="D250" s="153" t="s">
        <v>148</v>
      </c>
      <c r="E250" s="65" t="s">
        <v>148</v>
      </c>
      <c r="F250" s="127">
        <f>F251</f>
        <v>1989.2</v>
      </c>
      <c r="G250" s="141"/>
    </row>
    <row r="251" spans="1:7" x14ac:dyDescent="0.25">
      <c r="A251" s="51" t="s">
        <v>47</v>
      </c>
      <c r="B251" s="59">
        <v>8</v>
      </c>
      <c r="C251" s="59">
        <v>1</v>
      </c>
      <c r="D251" s="153" t="s">
        <v>148</v>
      </c>
      <c r="E251" s="65" t="s">
        <v>148</v>
      </c>
      <c r="F251" s="127">
        <f>F252</f>
        <v>1989.2</v>
      </c>
      <c r="G251" s="141"/>
    </row>
    <row r="252" spans="1:7" ht="22.5" x14ac:dyDescent="0.25">
      <c r="A252" s="57" t="s">
        <v>218</v>
      </c>
      <c r="B252" s="59">
        <v>8</v>
      </c>
      <c r="C252" s="59">
        <v>1</v>
      </c>
      <c r="D252" s="153" t="s">
        <v>339</v>
      </c>
      <c r="E252" s="65" t="s">
        <v>148</v>
      </c>
      <c r="F252" s="127">
        <f>F253+F272</f>
        <v>1989.2</v>
      </c>
      <c r="G252" s="141"/>
    </row>
    <row r="253" spans="1:7" ht="42" customHeight="1" x14ac:dyDescent="0.25">
      <c r="A253" s="57" t="s">
        <v>247</v>
      </c>
      <c r="B253" s="59">
        <v>8</v>
      </c>
      <c r="C253" s="59">
        <v>1</v>
      </c>
      <c r="D253" s="153" t="s">
        <v>340</v>
      </c>
      <c r="E253" s="65" t="s">
        <v>148</v>
      </c>
      <c r="F253" s="127">
        <f>F254</f>
        <v>1671.7</v>
      </c>
      <c r="G253" s="141"/>
    </row>
    <row r="254" spans="1:7" ht="30" customHeight="1" x14ac:dyDescent="0.25">
      <c r="A254" s="57" t="s">
        <v>248</v>
      </c>
      <c r="B254" s="59">
        <v>8</v>
      </c>
      <c r="C254" s="59">
        <v>1</v>
      </c>
      <c r="D254" s="153" t="s">
        <v>341</v>
      </c>
      <c r="E254" s="65"/>
      <c r="F254" s="127">
        <f>F255+F264+F268</f>
        <v>1671.7</v>
      </c>
      <c r="G254" s="141"/>
    </row>
    <row r="255" spans="1:7" ht="37.5" customHeight="1" x14ac:dyDescent="0.25">
      <c r="A255" s="57" t="s">
        <v>227</v>
      </c>
      <c r="B255" s="59">
        <v>8</v>
      </c>
      <c r="C255" s="59">
        <v>1</v>
      </c>
      <c r="D255" s="153" t="s">
        <v>342</v>
      </c>
      <c r="E255" s="65" t="s">
        <v>118</v>
      </c>
      <c r="F255" s="127">
        <f>F256+F261</f>
        <v>1482</v>
      </c>
      <c r="G255" s="141"/>
    </row>
    <row r="256" spans="1:7" ht="37.5" customHeight="1" x14ac:dyDescent="0.25">
      <c r="A256" s="52" t="s">
        <v>152</v>
      </c>
      <c r="B256" s="59">
        <v>8</v>
      </c>
      <c r="C256" s="59">
        <v>1</v>
      </c>
      <c r="D256" s="153" t="s">
        <v>342</v>
      </c>
      <c r="E256" s="65" t="s">
        <v>153</v>
      </c>
      <c r="F256" s="127">
        <f>F257</f>
        <v>1288.7</v>
      </c>
      <c r="G256" s="141"/>
    </row>
    <row r="257" spans="1:7" ht="37.5" customHeight="1" x14ac:dyDescent="0.25">
      <c r="A257" s="57" t="s">
        <v>154</v>
      </c>
      <c r="B257" s="59">
        <v>8</v>
      </c>
      <c r="C257" s="59">
        <v>1</v>
      </c>
      <c r="D257" s="153" t="s">
        <v>342</v>
      </c>
      <c r="E257" s="65" t="s">
        <v>155</v>
      </c>
      <c r="F257" s="127">
        <f>F258+F259+F260</f>
        <v>1288.7</v>
      </c>
      <c r="G257" s="141"/>
    </row>
    <row r="258" spans="1:7" ht="45.75" customHeight="1" x14ac:dyDescent="0.25">
      <c r="A258" s="50" t="s">
        <v>279</v>
      </c>
      <c r="B258" s="59">
        <v>8</v>
      </c>
      <c r="C258" s="59">
        <v>1</v>
      </c>
      <c r="D258" s="153" t="s">
        <v>342</v>
      </c>
      <c r="E258" s="65">
        <v>111</v>
      </c>
      <c r="F258" s="127">
        <v>940.7</v>
      </c>
      <c r="G258" s="141"/>
    </row>
    <row r="259" spans="1:7" ht="30" customHeight="1" x14ac:dyDescent="0.25">
      <c r="A259" s="50" t="s">
        <v>142</v>
      </c>
      <c r="B259" s="59">
        <v>8</v>
      </c>
      <c r="C259" s="59">
        <v>1</v>
      </c>
      <c r="D259" s="153" t="s">
        <v>342</v>
      </c>
      <c r="E259" s="65">
        <v>112</v>
      </c>
      <c r="F259" s="127">
        <v>65</v>
      </c>
      <c r="G259" s="141"/>
    </row>
    <row r="260" spans="1:7" ht="30" customHeight="1" x14ac:dyDescent="0.25">
      <c r="A260" s="50" t="s">
        <v>281</v>
      </c>
      <c r="B260" s="59">
        <v>8</v>
      </c>
      <c r="C260" s="59">
        <v>1</v>
      </c>
      <c r="D260" s="153" t="s">
        <v>342</v>
      </c>
      <c r="E260" s="65">
        <v>119</v>
      </c>
      <c r="F260" s="127">
        <v>283</v>
      </c>
      <c r="G260" s="141"/>
    </row>
    <row r="261" spans="1:7" ht="30" customHeight="1" x14ac:dyDescent="0.25">
      <c r="A261" s="50" t="s">
        <v>329</v>
      </c>
      <c r="B261" s="59">
        <v>8</v>
      </c>
      <c r="C261" s="59">
        <v>1</v>
      </c>
      <c r="D261" s="153" t="s">
        <v>342</v>
      </c>
      <c r="E261" s="65" t="s">
        <v>149</v>
      </c>
      <c r="F261" s="127">
        <f>F262</f>
        <v>193.3</v>
      </c>
      <c r="G261" s="141"/>
    </row>
    <row r="262" spans="1:7" ht="30" customHeight="1" x14ac:dyDescent="0.25">
      <c r="A262" s="50" t="s">
        <v>150</v>
      </c>
      <c r="B262" s="59">
        <v>8</v>
      </c>
      <c r="C262" s="59">
        <v>1</v>
      </c>
      <c r="D262" s="153" t="s">
        <v>342</v>
      </c>
      <c r="E262" s="65" t="s">
        <v>151</v>
      </c>
      <c r="F262" s="127">
        <f>F263</f>
        <v>193.3</v>
      </c>
      <c r="G262" s="141"/>
    </row>
    <row r="263" spans="1:7" ht="30" customHeight="1" x14ac:dyDescent="0.25">
      <c r="A263" s="111" t="s">
        <v>139</v>
      </c>
      <c r="B263" s="59">
        <v>8</v>
      </c>
      <c r="C263" s="59">
        <v>1</v>
      </c>
      <c r="D263" s="153" t="s">
        <v>342</v>
      </c>
      <c r="E263" s="65">
        <v>244</v>
      </c>
      <c r="F263" s="127">
        <v>193.3</v>
      </c>
      <c r="G263" s="141"/>
    </row>
    <row r="264" spans="1:7" ht="51" customHeight="1" x14ac:dyDescent="0.25">
      <c r="A264" s="57" t="s">
        <v>249</v>
      </c>
      <c r="B264" s="59">
        <v>8</v>
      </c>
      <c r="C264" s="59">
        <v>1</v>
      </c>
      <c r="D264" s="153" t="s">
        <v>343</v>
      </c>
      <c r="E264" s="65" t="s">
        <v>118</v>
      </c>
      <c r="F264" s="127">
        <f>F265</f>
        <v>180.2</v>
      </c>
      <c r="G264" s="141"/>
    </row>
    <row r="265" spans="1:7" ht="51" customHeight="1" x14ac:dyDescent="0.25">
      <c r="A265" s="50" t="s">
        <v>329</v>
      </c>
      <c r="B265" s="59">
        <v>8</v>
      </c>
      <c r="C265" s="59">
        <v>1</v>
      </c>
      <c r="D265" s="153" t="s">
        <v>343</v>
      </c>
      <c r="E265" s="65" t="s">
        <v>149</v>
      </c>
      <c r="F265" s="127">
        <f>F266</f>
        <v>180.2</v>
      </c>
      <c r="G265" s="141"/>
    </row>
    <row r="266" spans="1:7" ht="42" customHeight="1" x14ac:dyDescent="0.25">
      <c r="A266" s="50" t="s">
        <v>150</v>
      </c>
      <c r="B266" s="59">
        <v>8</v>
      </c>
      <c r="C266" s="59">
        <v>1</v>
      </c>
      <c r="D266" s="153" t="s">
        <v>343</v>
      </c>
      <c r="E266" s="65" t="s">
        <v>151</v>
      </c>
      <c r="F266" s="127">
        <f>F267</f>
        <v>180.2</v>
      </c>
      <c r="G266" s="141"/>
    </row>
    <row r="267" spans="1:7" ht="22.5" x14ac:dyDescent="0.25">
      <c r="A267" s="111" t="s">
        <v>139</v>
      </c>
      <c r="B267" s="59">
        <v>8</v>
      </c>
      <c r="C267" s="59">
        <v>1</v>
      </c>
      <c r="D267" s="153" t="s">
        <v>343</v>
      </c>
      <c r="E267" s="65">
        <v>244</v>
      </c>
      <c r="F267" s="127">
        <v>180.2</v>
      </c>
      <c r="G267" s="141"/>
    </row>
    <row r="268" spans="1:7" ht="27" customHeight="1" x14ac:dyDescent="0.25">
      <c r="A268" s="57" t="s">
        <v>239</v>
      </c>
      <c r="B268" s="59">
        <v>8</v>
      </c>
      <c r="C268" s="59">
        <v>1</v>
      </c>
      <c r="D268" s="153" t="s">
        <v>328</v>
      </c>
      <c r="E268" s="65" t="s">
        <v>118</v>
      </c>
      <c r="F268" s="127">
        <f>F269</f>
        <v>9.5</v>
      </c>
      <c r="G268" s="141"/>
    </row>
    <row r="269" spans="1:7" ht="27" customHeight="1" x14ac:dyDescent="0.25">
      <c r="A269" s="50" t="s">
        <v>329</v>
      </c>
      <c r="B269" s="59">
        <v>8</v>
      </c>
      <c r="C269" s="59">
        <v>1</v>
      </c>
      <c r="D269" s="153" t="s">
        <v>328</v>
      </c>
      <c r="E269" s="65" t="s">
        <v>149</v>
      </c>
      <c r="F269" s="127">
        <f>F270</f>
        <v>9.5</v>
      </c>
      <c r="G269" s="141"/>
    </row>
    <row r="270" spans="1:7" ht="27" customHeight="1" x14ac:dyDescent="0.25">
      <c r="A270" s="50" t="s">
        <v>150</v>
      </c>
      <c r="B270" s="59">
        <v>8</v>
      </c>
      <c r="C270" s="59">
        <v>1</v>
      </c>
      <c r="D270" s="153" t="s">
        <v>373</v>
      </c>
      <c r="E270" s="65" t="s">
        <v>151</v>
      </c>
      <c r="F270" s="127">
        <f>F271</f>
        <v>9.5</v>
      </c>
      <c r="G270" s="141"/>
    </row>
    <row r="271" spans="1:7" ht="22.5" x14ac:dyDescent="0.25">
      <c r="A271" s="111" t="s">
        <v>139</v>
      </c>
      <c r="B271" s="59">
        <v>8</v>
      </c>
      <c r="C271" s="59">
        <v>1</v>
      </c>
      <c r="D271" s="153" t="s">
        <v>328</v>
      </c>
      <c r="E271" s="65">
        <v>244</v>
      </c>
      <c r="F271" s="127">
        <v>9.5</v>
      </c>
      <c r="G271" s="141"/>
    </row>
    <row r="272" spans="1:7" x14ac:dyDescent="0.25">
      <c r="A272" s="57" t="s">
        <v>250</v>
      </c>
      <c r="B272" s="59">
        <v>8</v>
      </c>
      <c r="C272" s="59">
        <v>1</v>
      </c>
      <c r="D272" s="153" t="s">
        <v>344</v>
      </c>
      <c r="E272" s="65" t="s">
        <v>148</v>
      </c>
      <c r="F272" s="127">
        <f>F273</f>
        <v>317.5</v>
      </c>
      <c r="G272" s="141"/>
    </row>
    <row r="273" spans="1:7" ht="26.25" customHeight="1" x14ac:dyDescent="0.25">
      <c r="A273" s="57" t="s">
        <v>251</v>
      </c>
      <c r="B273" s="59">
        <v>8</v>
      </c>
      <c r="C273" s="59">
        <v>1</v>
      </c>
      <c r="D273" s="153" t="s">
        <v>346</v>
      </c>
      <c r="E273" s="65" t="s">
        <v>148</v>
      </c>
      <c r="F273" s="127">
        <f>F274</f>
        <v>317.5</v>
      </c>
      <c r="G273" s="141"/>
    </row>
    <row r="274" spans="1:7" ht="26.25" customHeight="1" x14ac:dyDescent="0.25">
      <c r="A274" s="57" t="s">
        <v>227</v>
      </c>
      <c r="B274" s="59">
        <v>8</v>
      </c>
      <c r="C274" s="59">
        <v>1</v>
      </c>
      <c r="D274" s="153" t="s">
        <v>345</v>
      </c>
      <c r="E274" s="65" t="s">
        <v>118</v>
      </c>
      <c r="F274" s="127">
        <f>F275+F280</f>
        <v>317.5</v>
      </c>
      <c r="G274" s="141"/>
    </row>
    <row r="275" spans="1:7" ht="26.25" customHeight="1" x14ac:dyDescent="0.25">
      <c r="A275" s="52" t="s">
        <v>152</v>
      </c>
      <c r="B275" s="59">
        <v>8</v>
      </c>
      <c r="C275" s="59">
        <v>1</v>
      </c>
      <c r="D275" s="153" t="s">
        <v>345</v>
      </c>
      <c r="E275" s="65" t="s">
        <v>153</v>
      </c>
      <c r="F275" s="127">
        <f>F276</f>
        <v>227.5</v>
      </c>
      <c r="G275" s="141"/>
    </row>
    <row r="276" spans="1:7" ht="26.25" customHeight="1" x14ac:dyDescent="0.25">
      <c r="A276" s="57" t="s">
        <v>154</v>
      </c>
      <c r="B276" s="59">
        <v>8</v>
      </c>
      <c r="C276" s="59">
        <v>1</v>
      </c>
      <c r="D276" s="153" t="s">
        <v>345</v>
      </c>
      <c r="E276" s="65" t="s">
        <v>155</v>
      </c>
      <c r="F276" s="127">
        <f>F277+F278+F279</f>
        <v>227.5</v>
      </c>
      <c r="G276" s="141"/>
    </row>
    <row r="277" spans="1:7" ht="43.5" customHeight="1" x14ac:dyDescent="0.25">
      <c r="A277" s="50" t="s">
        <v>279</v>
      </c>
      <c r="B277" s="59">
        <v>8</v>
      </c>
      <c r="C277" s="59">
        <v>1</v>
      </c>
      <c r="D277" s="153" t="s">
        <v>345</v>
      </c>
      <c r="E277" s="65">
        <v>111</v>
      </c>
      <c r="F277" s="127">
        <v>167.5</v>
      </c>
      <c r="G277" s="141"/>
    </row>
    <row r="278" spans="1:7" ht="22.5" x14ac:dyDescent="0.25">
      <c r="A278" s="50" t="s">
        <v>142</v>
      </c>
      <c r="B278" s="59">
        <v>8</v>
      </c>
      <c r="C278" s="59">
        <v>1</v>
      </c>
      <c r="D278" s="153" t="s">
        <v>345</v>
      </c>
      <c r="E278" s="65">
        <v>112</v>
      </c>
      <c r="F278" s="127">
        <v>10</v>
      </c>
      <c r="G278" s="141"/>
    </row>
    <row r="279" spans="1:7" ht="33.75" x14ac:dyDescent="0.25">
      <c r="A279" s="50" t="s">
        <v>281</v>
      </c>
      <c r="B279" s="59">
        <v>8</v>
      </c>
      <c r="C279" s="59">
        <v>1</v>
      </c>
      <c r="D279" s="153" t="s">
        <v>345</v>
      </c>
      <c r="E279" s="65">
        <v>119</v>
      </c>
      <c r="F279" s="127">
        <v>50</v>
      </c>
      <c r="G279" s="141"/>
    </row>
    <row r="280" spans="1:7" ht="22.5" x14ac:dyDescent="0.25">
      <c r="A280" s="50" t="s">
        <v>329</v>
      </c>
      <c r="B280" s="59">
        <v>8</v>
      </c>
      <c r="C280" s="59">
        <v>1</v>
      </c>
      <c r="D280" s="153" t="s">
        <v>345</v>
      </c>
      <c r="E280" s="65" t="s">
        <v>149</v>
      </c>
      <c r="F280" s="127">
        <f>F281</f>
        <v>90</v>
      </c>
      <c r="G280" s="141"/>
    </row>
    <row r="281" spans="1:7" ht="22.5" x14ac:dyDescent="0.25">
      <c r="A281" s="50" t="s">
        <v>150</v>
      </c>
      <c r="B281" s="59">
        <v>8</v>
      </c>
      <c r="C281" s="59">
        <v>1</v>
      </c>
      <c r="D281" s="153" t="s">
        <v>345</v>
      </c>
      <c r="E281" s="65" t="s">
        <v>151</v>
      </c>
      <c r="F281" s="127">
        <f>F282</f>
        <v>90</v>
      </c>
      <c r="G281" s="141"/>
    </row>
    <row r="282" spans="1:7" ht="22.5" x14ac:dyDescent="0.25">
      <c r="A282" s="111" t="s">
        <v>139</v>
      </c>
      <c r="B282" s="59">
        <v>8</v>
      </c>
      <c r="C282" s="59">
        <v>1</v>
      </c>
      <c r="D282" s="153" t="s">
        <v>345</v>
      </c>
      <c r="E282" s="65">
        <v>244</v>
      </c>
      <c r="F282" s="127">
        <v>90</v>
      </c>
      <c r="G282" s="141"/>
    </row>
    <row r="283" spans="1:7" x14ac:dyDescent="0.25">
      <c r="A283" s="51" t="s">
        <v>136</v>
      </c>
      <c r="B283" s="59">
        <v>11</v>
      </c>
      <c r="C283" s="59">
        <v>0</v>
      </c>
      <c r="D283" s="153" t="s">
        <v>148</v>
      </c>
      <c r="E283" s="65" t="s">
        <v>148</v>
      </c>
      <c r="F283" s="127">
        <f>F284</f>
        <v>4849.6000000000004</v>
      </c>
      <c r="G283" s="141"/>
    </row>
    <row r="284" spans="1:7" x14ac:dyDescent="0.25">
      <c r="A284" s="51" t="s">
        <v>48</v>
      </c>
      <c r="B284" s="59">
        <v>11</v>
      </c>
      <c r="C284" s="59">
        <v>1</v>
      </c>
      <c r="D284" s="153" t="s">
        <v>148</v>
      </c>
      <c r="E284" s="65" t="s">
        <v>148</v>
      </c>
      <c r="F284" s="127">
        <f>F285</f>
        <v>4849.6000000000004</v>
      </c>
      <c r="G284" s="141"/>
    </row>
    <row r="285" spans="1:7" ht="30" customHeight="1" x14ac:dyDescent="0.25">
      <c r="A285" s="57" t="s">
        <v>219</v>
      </c>
      <c r="B285" s="59">
        <v>11</v>
      </c>
      <c r="C285" s="59">
        <v>1</v>
      </c>
      <c r="D285" s="153" t="s">
        <v>347</v>
      </c>
      <c r="E285" s="65" t="s">
        <v>148</v>
      </c>
      <c r="F285" s="127">
        <f>F286</f>
        <v>4849.6000000000004</v>
      </c>
      <c r="G285" s="141"/>
    </row>
    <row r="286" spans="1:7" ht="15" customHeight="1" x14ac:dyDescent="0.25">
      <c r="A286" s="57" t="s">
        <v>156</v>
      </c>
      <c r="B286" s="59">
        <v>11</v>
      </c>
      <c r="C286" s="59">
        <v>1</v>
      </c>
      <c r="D286" s="153" t="s">
        <v>348</v>
      </c>
      <c r="E286" s="65" t="s">
        <v>148</v>
      </c>
      <c r="F286" s="127">
        <f>F287</f>
        <v>4849.6000000000004</v>
      </c>
      <c r="G286" s="141"/>
    </row>
    <row r="287" spans="1:7" ht="31.5" customHeight="1" x14ac:dyDescent="0.25">
      <c r="A287" s="57" t="s">
        <v>253</v>
      </c>
      <c r="B287" s="59">
        <v>11</v>
      </c>
      <c r="C287" s="59">
        <v>1</v>
      </c>
      <c r="D287" s="153" t="s">
        <v>349</v>
      </c>
      <c r="E287" s="65"/>
      <c r="F287" s="127">
        <f>F288</f>
        <v>4849.6000000000004</v>
      </c>
      <c r="G287" s="141"/>
    </row>
    <row r="288" spans="1:7" ht="32.25" customHeight="1" x14ac:dyDescent="0.25">
      <c r="A288" s="57" t="s">
        <v>227</v>
      </c>
      <c r="B288" s="59">
        <v>11</v>
      </c>
      <c r="C288" s="59">
        <v>1</v>
      </c>
      <c r="D288" s="153" t="s">
        <v>350</v>
      </c>
      <c r="E288" s="65" t="s">
        <v>118</v>
      </c>
      <c r="F288" s="127">
        <f>F289+F294+F297</f>
        <v>4849.6000000000004</v>
      </c>
      <c r="G288" s="141"/>
    </row>
    <row r="289" spans="1:7" ht="32.25" customHeight="1" x14ac:dyDescent="0.25">
      <c r="A289" s="52" t="s">
        <v>152</v>
      </c>
      <c r="B289" s="59">
        <v>11</v>
      </c>
      <c r="C289" s="59">
        <v>1</v>
      </c>
      <c r="D289" s="153" t="s">
        <v>350</v>
      </c>
      <c r="E289" s="65" t="s">
        <v>153</v>
      </c>
      <c r="F289" s="127">
        <f>F290</f>
        <v>4081.8</v>
      </c>
      <c r="G289" s="141"/>
    </row>
    <row r="290" spans="1:7" ht="32.25" customHeight="1" x14ac:dyDescent="0.25">
      <c r="A290" s="57" t="s">
        <v>154</v>
      </c>
      <c r="B290" s="59">
        <v>11</v>
      </c>
      <c r="C290" s="59">
        <v>1</v>
      </c>
      <c r="D290" s="153" t="s">
        <v>350</v>
      </c>
      <c r="E290" s="65" t="s">
        <v>155</v>
      </c>
      <c r="F290" s="127">
        <f>F291+F292+F293</f>
        <v>4081.8</v>
      </c>
      <c r="G290" s="141"/>
    </row>
    <row r="291" spans="1:7" x14ac:dyDescent="0.25">
      <c r="A291" s="50" t="s">
        <v>279</v>
      </c>
      <c r="B291" s="59">
        <v>11</v>
      </c>
      <c r="C291" s="59">
        <v>1</v>
      </c>
      <c r="D291" s="153" t="s">
        <v>350</v>
      </c>
      <c r="E291" s="65">
        <v>111</v>
      </c>
      <c r="F291" s="127">
        <f>2932.3</f>
        <v>2932.3</v>
      </c>
      <c r="G291" s="141"/>
    </row>
    <row r="292" spans="1:7" ht="22.5" x14ac:dyDescent="0.25">
      <c r="A292" s="50" t="s">
        <v>142</v>
      </c>
      <c r="B292" s="59">
        <v>11</v>
      </c>
      <c r="C292" s="59">
        <v>1</v>
      </c>
      <c r="D292" s="153" t="s">
        <v>350</v>
      </c>
      <c r="E292" s="65">
        <v>112</v>
      </c>
      <c r="F292" s="127">
        <v>265</v>
      </c>
      <c r="G292" s="141"/>
    </row>
    <row r="293" spans="1:7" ht="33.75" x14ac:dyDescent="0.25">
      <c r="A293" s="50" t="s">
        <v>281</v>
      </c>
      <c r="B293" s="59">
        <v>11</v>
      </c>
      <c r="C293" s="59">
        <v>1</v>
      </c>
      <c r="D293" s="153" t="s">
        <v>350</v>
      </c>
      <c r="E293" s="65">
        <v>119</v>
      </c>
      <c r="F293" s="127">
        <v>884.5</v>
      </c>
      <c r="G293" s="141"/>
    </row>
    <row r="294" spans="1:7" ht="22.5" x14ac:dyDescent="0.25">
      <c r="A294" s="50" t="s">
        <v>329</v>
      </c>
      <c r="B294" s="59">
        <v>11</v>
      </c>
      <c r="C294" s="59">
        <v>1</v>
      </c>
      <c r="D294" s="153" t="s">
        <v>374</v>
      </c>
      <c r="E294" s="65" t="s">
        <v>149</v>
      </c>
      <c r="F294" s="127">
        <f>F295</f>
        <v>754.3</v>
      </c>
      <c r="G294" s="141"/>
    </row>
    <row r="295" spans="1:7" ht="22.5" x14ac:dyDescent="0.25">
      <c r="A295" s="50" t="s">
        <v>150</v>
      </c>
      <c r="B295" s="59">
        <v>11</v>
      </c>
      <c r="C295" s="59">
        <v>1</v>
      </c>
      <c r="D295" s="153" t="s">
        <v>375</v>
      </c>
      <c r="E295" s="65" t="s">
        <v>151</v>
      </c>
      <c r="F295" s="127">
        <f>F296</f>
        <v>754.3</v>
      </c>
      <c r="G295" s="141"/>
    </row>
    <row r="296" spans="1:7" ht="22.5" x14ac:dyDescent="0.25">
      <c r="A296" s="111" t="s">
        <v>139</v>
      </c>
      <c r="B296" s="59">
        <v>11</v>
      </c>
      <c r="C296" s="59">
        <v>1</v>
      </c>
      <c r="D296" s="153" t="s">
        <v>350</v>
      </c>
      <c r="E296" s="65">
        <v>244</v>
      </c>
      <c r="F296" s="127">
        <v>754.3</v>
      </c>
      <c r="G296" s="141"/>
    </row>
    <row r="297" spans="1:7" x14ac:dyDescent="0.25">
      <c r="A297" s="50" t="s">
        <v>159</v>
      </c>
      <c r="B297" s="59">
        <v>11</v>
      </c>
      <c r="C297" s="59">
        <v>1</v>
      </c>
      <c r="D297" s="153" t="s">
        <v>374</v>
      </c>
      <c r="E297" s="65" t="s">
        <v>160</v>
      </c>
      <c r="F297" s="127">
        <f>F298</f>
        <v>13.5</v>
      </c>
      <c r="G297" s="141"/>
    </row>
    <row r="298" spans="1:7" x14ac:dyDescent="0.25">
      <c r="A298" s="50" t="s">
        <v>161</v>
      </c>
      <c r="B298" s="59">
        <v>11</v>
      </c>
      <c r="C298" s="59">
        <v>1</v>
      </c>
      <c r="D298" s="153" t="s">
        <v>375</v>
      </c>
      <c r="E298" s="65" t="s">
        <v>162</v>
      </c>
      <c r="F298" s="127">
        <f>F299+F300</f>
        <v>13.5</v>
      </c>
      <c r="G298" s="141"/>
    </row>
    <row r="299" spans="1:7" x14ac:dyDescent="0.25">
      <c r="A299" s="50" t="s">
        <v>282</v>
      </c>
      <c r="B299" s="59">
        <v>11</v>
      </c>
      <c r="C299" s="59">
        <v>1</v>
      </c>
      <c r="D299" s="153" t="s">
        <v>350</v>
      </c>
      <c r="E299" s="65">
        <v>851</v>
      </c>
      <c r="F299" s="127">
        <v>10</v>
      </c>
      <c r="G299" s="141"/>
    </row>
    <row r="300" spans="1:7" ht="15.75" thickBot="1" x14ac:dyDescent="0.3">
      <c r="A300" s="50" t="s">
        <v>283</v>
      </c>
      <c r="B300" s="59">
        <v>11</v>
      </c>
      <c r="C300" s="59">
        <v>1</v>
      </c>
      <c r="D300" s="153" t="s">
        <v>350</v>
      </c>
      <c r="E300" s="65">
        <v>852</v>
      </c>
      <c r="F300" s="127">
        <v>3.5</v>
      </c>
      <c r="G300" s="141"/>
    </row>
    <row r="301" spans="1:7" ht="15.75" thickBot="1" x14ac:dyDescent="0.3">
      <c r="A301" s="91"/>
      <c r="B301" s="92"/>
      <c r="C301" s="92"/>
      <c r="D301" s="157"/>
      <c r="E301" s="112"/>
      <c r="F301" s="148">
        <f>F7+F131+F140+F175+F184+F250+F283</f>
        <v>26885.200000000004</v>
      </c>
      <c r="G301" s="148">
        <f>G131+G142</f>
        <v>204</v>
      </c>
    </row>
    <row r="302" spans="1:7" x14ac:dyDescent="0.25">
      <c r="F302" s="113"/>
    </row>
    <row r="303" spans="1:7" x14ac:dyDescent="0.25">
      <c r="F303" s="114"/>
    </row>
    <row r="305" spans="6:6" x14ac:dyDescent="0.25">
      <c r="F305" s="114"/>
    </row>
  </sheetData>
  <autoFilter ref="A6:F303"/>
  <mergeCells count="2">
    <mergeCell ref="F1:G2"/>
    <mergeCell ref="A3:G3"/>
  </mergeCells>
  <pageMargins left="0" right="0" top="0" bottom="0" header="0" footer="0"/>
  <pageSetup paperSize="9" scale="8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17"/>
  <sheetViews>
    <sheetView workbookViewId="0">
      <selection activeCell="F5" sqref="F5"/>
    </sheetView>
  </sheetViews>
  <sheetFormatPr defaultRowHeight="15" x14ac:dyDescent="0.25"/>
  <cols>
    <col min="1" max="1" width="64.85546875" style="33" customWidth="1"/>
    <col min="2" max="2" width="18" style="33" customWidth="1"/>
    <col min="3" max="16384" width="9.140625" style="33"/>
  </cols>
  <sheetData>
    <row r="1" spans="1:2" ht="93" customHeight="1" x14ac:dyDescent="0.25">
      <c r="B1" s="63" t="s">
        <v>386</v>
      </c>
    </row>
    <row r="2" spans="1:2" ht="30.75" customHeight="1" x14ac:dyDescent="0.25">
      <c r="A2" s="172" t="s">
        <v>366</v>
      </c>
      <c r="B2" s="172"/>
    </row>
    <row r="3" spans="1:2" x14ac:dyDescent="0.25">
      <c r="B3" s="31" t="s">
        <v>316</v>
      </c>
    </row>
    <row r="4" spans="1:2" ht="15.75" x14ac:dyDescent="0.25">
      <c r="A4" s="126" t="s">
        <v>28</v>
      </c>
      <c r="B4" s="123" t="s">
        <v>33</v>
      </c>
    </row>
    <row r="5" spans="1:2" ht="15.75" x14ac:dyDescent="0.25">
      <c r="A5" s="61" t="s">
        <v>146</v>
      </c>
      <c r="B5" s="149">
        <v>3803.5</v>
      </c>
    </row>
    <row r="6" spans="1:2" ht="24" customHeight="1" x14ac:dyDescent="0.25">
      <c r="A6" s="170" t="s">
        <v>285</v>
      </c>
      <c r="B6" s="171">
        <v>180.2</v>
      </c>
    </row>
    <row r="7" spans="1:2" ht="24" customHeight="1" x14ac:dyDescent="0.25">
      <c r="A7" s="170"/>
      <c r="B7" s="171"/>
    </row>
    <row r="8" spans="1:2" ht="32.25" customHeight="1" x14ac:dyDescent="0.25">
      <c r="A8" s="170"/>
      <c r="B8" s="171"/>
    </row>
    <row r="9" spans="1:2" ht="56.25" customHeight="1" x14ac:dyDescent="0.25">
      <c r="A9" s="62" t="s">
        <v>287</v>
      </c>
      <c r="B9" s="150">
        <v>23.3</v>
      </c>
    </row>
    <row r="10" spans="1:2" ht="83.25" customHeight="1" x14ac:dyDescent="0.25">
      <c r="A10" s="62" t="s">
        <v>286</v>
      </c>
      <c r="B10" s="150">
        <v>3500</v>
      </c>
    </row>
    <row r="11" spans="1:2" ht="51.75" customHeight="1" x14ac:dyDescent="0.25">
      <c r="A11" s="62" t="s">
        <v>171</v>
      </c>
      <c r="B11" s="150">
        <v>100</v>
      </c>
    </row>
    <row r="12" spans="1:2" ht="15.75" customHeight="1" x14ac:dyDescent="0.25">
      <c r="A12" s="123" t="s">
        <v>320</v>
      </c>
      <c r="B12" s="149">
        <v>2297</v>
      </c>
    </row>
    <row r="13" spans="1:2" ht="21" customHeight="1" x14ac:dyDescent="0.25">
      <c r="A13" s="122" t="s">
        <v>318</v>
      </c>
      <c r="B13" s="150">
        <v>2297</v>
      </c>
    </row>
    <row r="14" spans="1:2" ht="16.5" customHeight="1" x14ac:dyDescent="0.25">
      <c r="A14" s="123" t="s">
        <v>317</v>
      </c>
      <c r="B14" s="149">
        <f>B15+B16</f>
        <v>204</v>
      </c>
    </row>
    <row r="15" spans="1:2" ht="36.75" customHeight="1" thickBot="1" x14ac:dyDescent="0.3">
      <c r="A15" s="120" t="s">
        <v>319</v>
      </c>
      <c r="B15" s="150">
        <v>164</v>
      </c>
    </row>
    <row r="16" spans="1:2" ht="110.25" customHeight="1" thickBot="1" x14ac:dyDescent="0.3">
      <c r="A16" s="120" t="s">
        <v>321</v>
      </c>
      <c r="B16" s="150">
        <v>40</v>
      </c>
    </row>
    <row r="17" spans="1:2" ht="15.75" x14ac:dyDescent="0.25">
      <c r="A17" s="61" t="s">
        <v>51</v>
      </c>
      <c r="B17" s="149">
        <f>B14+B12+B5</f>
        <v>6304.5</v>
      </c>
    </row>
  </sheetData>
  <mergeCells count="3">
    <mergeCell ref="A6:A8"/>
    <mergeCell ref="B6:B8"/>
    <mergeCell ref="A2:B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65"/>
  <sheetViews>
    <sheetView zoomScaleNormal="100" workbookViewId="0">
      <selection activeCell="C1" sqref="C1"/>
    </sheetView>
  </sheetViews>
  <sheetFormatPr defaultRowHeight="15" x14ac:dyDescent="0.25"/>
  <cols>
    <col min="1" max="1" width="22.85546875" style="2" customWidth="1"/>
    <col min="2" max="2" width="24.5703125" style="2" customWidth="1"/>
    <col min="3" max="3" width="51.42578125" style="2" customWidth="1"/>
    <col min="4" max="16384" width="9.140625" style="2"/>
  </cols>
  <sheetData>
    <row r="1" spans="1:3" ht="51" x14ac:dyDescent="0.25">
      <c r="C1" s="3" t="s">
        <v>387</v>
      </c>
    </row>
    <row r="3" spans="1:3" ht="15.75" x14ac:dyDescent="0.25">
      <c r="A3" s="180" t="s">
        <v>119</v>
      </c>
      <c r="B3" s="180"/>
      <c r="C3" s="180"/>
    </row>
    <row r="4" spans="1:3" ht="15.75" x14ac:dyDescent="0.25">
      <c r="A4" s="16"/>
      <c r="B4" s="16"/>
      <c r="C4" s="16"/>
    </row>
    <row r="5" spans="1:3" ht="15.75" thickBot="1" x14ac:dyDescent="0.3">
      <c r="C5" s="7"/>
    </row>
    <row r="6" spans="1:3" ht="25.5" customHeight="1" thickBot="1" x14ac:dyDescent="0.3">
      <c r="A6" s="173" t="s">
        <v>52</v>
      </c>
      <c r="B6" s="174"/>
      <c r="C6" s="17" t="s">
        <v>49</v>
      </c>
    </row>
    <row r="7" spans="1:3" ht="48" thickBot="1" x14ac:dyDescent="0.3">
      <c r="A7" s="5" t="s">
        <v>53</v>
      </c>
      <c r="B7" s="6" t="s">
        <v>54</v>
      </c>
      <c r="C7" s="18" t="s">
        <v>55</v>
      </c>
    </row>
    <row r="8" spans="1:3" ht="16.5" thickBot="1" x14ac:dyDescent="0.3">
      <c r="A8" s="8">
        <v>1</v>
      </c>
      <c r="B8" s="13">
        <v>2</v>
      </c>
      <c r="C8" s="19">
        <v>3</v>
      </c>
    </row>
    <row r="9" spans="1:3" ht="16.5" thickBot="1" x14ac:dyDescent="0.3">
      <c r="A9" s="5">
        <v>650</v>
      </c>
      <c r="B9" s="6"/>
      <c r="C9" s="18" t="s">
        <v>56</v>
      </c>
    </row>
    <row r="10" spans="1:3" ht="63" customHeight="1" x14ac:dyDescent="0.25">
      <c r="A10" s="175">
        <v>650</v>
      </c>
      <c r="B10" s="175" t="s">
        <v>57</v>
      </c>
      <c r="C10" s="175" t="s">
        <v>18</v>
      </c>
    </row>
    <row r="11" spans="1:3" x14ac:dyDescent="0.25">
      <c r="A11" s="176"/>
      <c r="B11" s="176"/>
      <c r="C11" s="176"/>
    </row>
    <row r="12" spans="1:3" ht="15.75" thickBot="1" x14ac:dyDescent="0.3">
      <c r="A12" s="177"/>
      <c r="B12" s="177"/>
      <c r="C12" s="177"/>
    </row>
    <row r="13" spans="1:3" ht="69" customHeight="1" thickBot="1" x14ac:dyDescent="0.3">
      <c r="A13" s="8">
        <v>650</v>
      </c>
      <c r="B13" s="13" t="s">
        <v>58</v>
      </c>
      <c r="C13" s="14" t="s">
        <v>183</v>
      </c>
    </row>
    <row r="14" spans="1:3" ht="111" thickBot="1" x14ac:dyDescent="0.3">
      <c r="A14" s="8">
        <v>650</v>
      </c>
      <c r="B14" s="13" t="s">
        <v>59</v>
      </c>
      <c r="C14" s="14" t="s">
        <v>189</v>
      </c>
    </row>
    <row r="15" spans="1:3" ht="80.25" customHeight="1" thickBot="1" x14ac:dyDescent="0.3">
      <c r="A15" s="8">
        <v>650</v>
      </c>
      <c r="B15" s="13" t="s">
        <v>60</v>
      </c>
      <c r="C15" s="13" t="s">
        <v>188</v>
      </c>
    </row>
    <row r="16" spans="1:3" ht="42.75" customHeight="1" x14ac:dyDescent="0.25">
      <c r="A16" s="175">
        <v>650</v>
      </c>
      <c r="B16" s="175" t="s">
        <v>61</v>
      </c>
      <c r="C16" s="175" t="s">
        <v>190</v>
      </c>
    </row>
    <row r="17" spans="1:3" ht="37.700000000000003" customHeight="1" thickBot="1" x14ac:dyDescent="0.3">
      <c r="A17" s="177"/>
      <c r="B17" s="177"/>
      <c r="C17" s="177"/>
    </row>
    <row r="18" spans="1:3" ht="92.25" customHeight="1" x14ac:dyDescent="0.25">
      <c r="A18" s="175">
        <v>650</v>
      </c>
      <c r="B18" s="175" t="s">
        <v>62</v>
      </c>
      <c r="C18" s="175" t="s">
        <v>191</v>
      </c>
    </row>
    <row r="19" spans="1:3" ht="15.75" thickBot="1" x14ac:dyDescent="0.3">
      <c r="A19" s="177"/>
      <c r="B19" s="177"/>
      <c r="C19" s="177"/>
    </row>
    <row r="20" spans="1:3" ht="114" customHeight="1" thickBot="1" x14ac:dyDescent="0.3">
      <c r="A20" s="8">
        <v>650</v>
      </c>
      <c r="B20" s="13" t="s">
        <v>63</v>
      </c>
      <c r="C20" s="13" t="s">
        <v>192</v>
      </c>
    </row>
    <row r="21" spans="1:3" ht="48" thickBot="1" x14ac:dyDescent="0.3">
      <c r="A21" s="8">
        <v>650</v>
      </c>
      <c r="B21" s="13" t="s">
        <v>64</v>
      </c>
      <c r="C21" s="13" t="s">
        <v>193</v>
      </c>
    </row>
    <row r="22" spans="1:3" ht="32.25" thickBot="1" x14ac:dyDescent="0.3">
      <c r="A22" s="8">
        <v>650</v>
      </c>
      <c r="B22" s="13" t="s">
        <v>65</v>
      </c>
      <c r="C22" s="13" t="s">
        <v>194</v>
      </c>
    </row>
    <row r="23" spans="1:3" ht="32.25" thickBot="1" x14ac:dyDescent="0.3">
      <c r="A23" s="8">
        <v>650</v>
      </c>
      <c r="B23" s="13" t="s">
        <v>66</v>
      </c>
      <c r="C23" s="13" t="s">
        <v>195</v>
      </c>
    </row>
    <row r="24" spans="1:3" ht="111" thickBot="1" x14ac:dyDescent="0.3">
      <c r="A24" s="8">
        <v>650</v>
      </c>
      <c r="B24" s="13" t="s">
        <v>67</v>
      </c>
      <c r="C24" s="13" t="s">
        <v>196</v>
      </c>
    </row>
    <row r="25" spans="1:3" ht="111" thickBot="1" x14ac:dyDescent="0.3">
      <c r="A25" s="8">
        <v>650</v>
      </c>
      <c r="B25" s="13" t="s">
        <v>68</v>
      </c>
      <c r="C25" s="13" t="s">
        <v>197</v>
      </c>
    </row>
    <row r="26" spans="1:3" ht="126.75" thickBot="1" x14ac:dyDescent="0.3">
      <c r="A26" s="8">
        <v>650</v>
      </c>
      <c r="B26" s="13" t="s">
        <v>69</v>
      </c>
      <c r="C26" s="19" t="s">
        <v>198</v>
      </c>
    </row>
    <row r="27" spans="1:3" ht="126.75" thickBot="1" x14ac:dyDescent="0.3">
      <c r="A27" s="8">
        <v>650</v>
      </c>
      <c r="B27" s="13" t="s">
        <v>70</v>
      </c>
      <c r="C27" s="19" t="s">
        <v>199</v>
      </c>
    </row>
    <row r="28" spans="1:3" ht="48" thickBot="1" x14ac:dyDescent="0.3">
      <c r="A28" s="8">
        <v>650</v>
      </c>
      <c r="B28" s="13" t="s">
        <v>71</v>
      </c>
      <c r="C28" s="13" t="s">
        <v>200</v>
      </c>
    </row>
    <row r="29" spans="1:3" ht="70.5" customHeight="1" thickBot="1" x14ac:dyDescent="0.3">
      <c r="A29" s="8">
        <v>650</v>
      </c>
      <c r="B29" s="13" t="s">
        <v>72</v>
      </c>
      <c r="C29" s="13" t="s">
        <v>201</v>
      </c>
    </row>
    <row r="30" spans="1:3" ht="63.75" thickBot="1" x14ac:dyDescent="0.3">
      <c r="A30" s="8">
        <v>650</v>
      </c>
      <c r="B30" s="13" t="s">
        <v>73</v>
      </c>
      <c r="C30" s="13" t="s">
        <v>202</v>
      </c>
    </row>
    <row r="31" spans="1:3" ht="32.25" thickBot="1" x14ac:dyDescent="0.3">
      <c r="A31" s="20">
        <v>650</v>
      </c>
      <c r="B31" s="21" t="s">
        <v>74</v>
      </c>
      <c r="C31" s="21" t="s">
        <v>203</v>
      </c>
    </row>
    <row r="32" spans="1:3" ht="32.25" thickBot="1" x14ac:dyDescent="0.3">
      <c r="A32" s="9">
        <v>650</v>
      </c>
      <c r="B32" s="11" t="s">
        <v>75</v>
      </c>
      <c r="C32" s="22" t="s">
        <v>204</v>
      </c>
    </row>
    <row r="33" spans="1:3" ht="80.25" customHeight="1" thickBot="1" x14ac:dyDescent="0.3">
      <c r="A33" s="8">
        <v>650</v>
      </c>
      <c r="B33" s="13" t="s">
        <v>76</v>
      </c>
      <c r="C33" s="14" t="s">
        <v>205</v>
      </c>
    </row>
    <row r="34" spans="1:3" ht="32.25" thickBot="1" x14ac:dyDescent="0.3">
      <c r="A34" s="8">
        <v>650</v>
      </c>
      <c r="B34" s="13" t="s">
        <v>77</v>
      </c>
      <c r="C34" s="14" t="s">
        <v>78</v>
      </c>
    </row>
    <row r="35" spans="1:3" ht="32.25" thickBot="1" x14ac:dyDescent="0.3">
      <c r="A35" s="8">
        <v>650</v>
      </c>
      <c r="B35" s="13" t="s">
        <v>79</v>
      </c>
      <c r="C35" s="14" t="s">
        <v>206</v>
      </c>
    </row>
    <row r="36" spans="1:3" ht="15.75" x14ac:dyDescent="0.25">
      <c r="A36" s="181"/>
      <c r="B36" s="181"/>
      <c r="C36" s="181"/>
    </row>
    <row r="37" spans="1:3" ht="78.75" customHeight="1" x14ac:dyDescent="0.25">
      <c r="A37" s="178" t="s">
        <v>80</v>
      </c>
      <c r="B37" s="178"/>
      <c r="C37" s="178"/>
    </row>
    <row r="38" spans="1:3" ht="28.5" customHeight="1" x14ac:dyDescent="0.25">
      <c r="A38" s="178" t="s">
        <v>81</v>
      </c>
      <c r="B38" s="178"/>
      <c r="C38" s="178"/>
    </row>
    <row r="39" spans="1:3" ht="15.75" x14ac:dyDescent="0.25">
      <c r="A39" s="178"/>
      <c r="B39" s="178"/>
      <c r="C39" s="178"/>
    </row>
    <row r="40" spans="1:3" ht="15.75" x14ac:dyDescent="0.25">
      <c r="A40" s="178"/>
      <c r="B40" s="178"/>
      <c r="C40" s="178"/>
    </row>
    <row r="41" spans="1:3" ht="48.75" customHeight="1" x14ac:dyDescent="0.25">
      <c r="A41" s="172" t="s">
        <v>82</v>
      </c>
      <c r="B41" s="172"/>
      <c r="C41" s="172"/>
    </row>
    <row r="42" spans="1:3" ht="15.75" x14ac:dyDescent="0.25">
      <c r="A42" s="178"/>
      <c r="B42" s="178"/>
      <c r="C42" s="178"/>
    </row>
    <row r="43" spans="1:3" ht="15.75" x14ac:dyDescent="0.25">
      <c r="A43" s="23"/>
      <c r="B43" s="24"/>
      <c r="C43" s="24"/>
    </row>
    <row r="44" spans="1:3" ht="15.75" x14ac:dyDescent="0.25">
      <c r="A44" s="23"/>
      <c r="B44" s="24"/>
      <c r="C44" s="24"/>
    </row>
    <row r="45" spans="1:3" ht="15.75" x14ac:dyDescent="0.25">
      <c r="A45" s="23"/>
      <c r="B45" s="24"/>
      <c r="C45" s="24"/>
    </row>
    <row r="46" spans="1:3" ht="16.5" thickBot="1" x14ac:dyDescent="0.3">
      <c r="A46" s="5">
        <v>41</v>
      </c>
      <c r="B46" s="6"/>
      <c r="C46" s="6" t="s">
        <v>83</v>
      </c>
    </row>
    <row r="47" spans="1:3" ht="63.75" thickBot="1" x14ac:dyDescent="0.3">
      <c r="A47" s="8">
        <v>41</v>
      </c>
      <c r="B47" s="13" t="s">
        <v>84</v>
      </c>
      <c r="C47" s="19" t="s">
        <v>207</v>
      </c>
    </row>
    <row r="48" spans="1:3" ht="48" thickBot="1" x14ac:dyDescent="0.3">
      <c r="A48" s="8">
        <v>41</v>
      </c>
      <c r="B48" s="13" t="s">
        <v>85</v>
      </c>
      <c r="C48" s="19" t="s">
        <v>208</v>
      </c>
    </row>
    <row r="49" spans="1:3" ht="15.75" x14ac:dyDescent="0.25">
      <c r="A49" s="23"/>
      <c r="B49" s="24"/>
      <c r="C49" s="24"/>
    </row>
    <row r="50" spans="1:3" ht="48" customHeight="1" x14ac:dyDescent="0.25">
      <c r="A50" s="178" t="s">
        <v>86</v>
      </c>
      <c r="B50" s="178"/>
      <c r="C50" s="178"/>
    </row>
    <row r="51" spans="1:3" ht="15.75" x14ac:dyDescent="0.25">
      <c r="A51" s="23"/>
      <c r="B51" s="24"/>
      <c r="C51" s="24"/>
    </row>
    <row r="52" spans="1:3" ht="15.75" x14ac:dyDescent="0.25">
      <c r="A52" s="23"/>
      <c r="B52" s="24"/>
      <c r="C52" s="24"/>
    </row>
    <row r="53" spans="1:3" ht="15.75" x14ac:dyDescent="0.25">
      <c r="A53" s="23"/>
      <c r="B53" s="24"/>
      <c r="C53" s="24"/>
    </row>
    <row r="54" spans="1:3" ht="15.75" x14ac:dyDescent="0.25">
      <c r="A54" s="23"/>
      <c r="B54" s="24"/>
      <c r="C54" s="24"/>
    </row>
    <row r="55" spans="1:3" ht="51" customHeight="1" x14ac:dyDescent="0.25">
      <c r="A55" s="172" t="s">
        <v>87</v>
      </c>
      <c r="B55" s="172"/>
      <c r="C55" s="172"/>
    </row>
    <row r="56" spans="1:3" ht="16.5" thickBot="1" x14ac:dyDescent="0.3">
      <c r="A56" s="23"/>
      <c r="B56" s="24"/>
      <c r="C56" s="24"/>
    </row>
    <row r="57" spans="1:3" ht="32.25" thickBot="1" x14ac:dyDescent="0.3">
      <c r="A57" s="4">
        <v>182</v>
      </c>
      <c r="B57" s="11"/>
      <c r="C57" s="11" t="s">
        <v>88</v>
      </c>
    </row>
    <row r="58" spans="1:3" ht="16.5" thickBot="1" x14ac:dyDescent="0.3">
      <c r="A58" s="8">
        <v>182</v>
      </c>
      <c r="B58" s="13" t="s">
        <v>89</v>
      </c>
      <c r="C58" s="13" t="s">
        <v>90</v>
      </c>
    </row>
    <row r="59" spans="1:3" ht="16.5" thickBot="1" x14ac:dyDescent="0.3">
      <c r="A59" s="8">
        <v>182</v>
      </c>
      <c r="B59" s="13" t="s">
        <v>91</v>
      </c>
      <c r="C59" s="13" t="s">
        <v>92</v>
      </c>
    </row>
    <row r="60" spans="1:3" ht="16.5" thickBot="1" x14ac:dyDescent="0.3">
      <c r="A60" s="8">
        <v>182</v>
      </c>
      <c r="B60" s="13" t="s">
        <v>93</v>
      </c>
      <c r="C60" s="13" t="s">
        <v>94</v>
      </c>
    </row>
    <row r="61" spans="1:3" ht="16.5" thickBot="1" x14ac:dyDescent="0.3">
      <c r="A61" s="8">
        <v>182</v>
      </c>
      <c r="B61" s="13" t="s">
        <v>95</v>
      </c>
      <c r="C61" s="13" t="s">
        <v>96</v>
      </c>
    </row>
    <row r="62" spans="1:3" ht="48" thickBot="1" x14ac:dyDescent="0.3">
      <c r="A62" s="8">
        <v>182</v>
      </c>
      <c r="B62" s="13" t="s">
        <v>97</v>
      </c>
      <c r="C62" s="13" t="s">
        <v>98</v>
      </c>
    </row>
    <row r="63" spans="1:3" ht="15.75" x14ac:dyDescent="0.25">
      <c r="A63" s="23"/>
      <c r="B63" s="24"/>
      <c r="C63" s="24"/>
    </row>
    <row r="64" spans="1:3" ht="15.75" x14ac:dyDescent="0.25">
      <c r="A64" s="179" t="s">
        <v>99</v>
      </c>
      <c r="B64" s="179"/>
      <c r="C64" s="179"/>
    </row>
    <row r="65" spans="1:3" ht="15.75" x14ac:dyDescent="0.25">
      <c r="A65" s="23"/>
      <c r="B65" s="24"/>
      <c r="C65" s="24"/>
    </row>
  </sheetData>
  <mergeCells count="21">
    <mergeCell ref="A42:C42"/>
    <mergeCell ref="A55:C55"/>
    <mergeCell ref="A50:C50"/>
    <mergeCell ref="A64:C64"/>
    <mergeCell ref="A3:C3"/>
    <mergeCell ref="A16:A17"/>
    <mergeCell ref="B16:B17"/>
    <mergeCell ref="A18:A19"/>
    <mergeCell ref="B18:B19"/>
    <mergeCell ref="C18:C19"/>
    <mergeCell ref="A36:C36"/>
    <mergeCell ref="A37:C37"/>
    <mergeCell ref="A38:C38"/>
    <mergeCell ref="A39:C39"/>
    <mergeCell ref="A40:C40"/>
    <mergeCell ref="A41:C41"/>
    <mergeCell ref="A6:B6"/>
    <mergeCell ref="A10:A12"/>
    <mergeCell ref="B10:B12"/>
    <mergeCell ref="C10:C12"/>
    <mergeCell ref="C16:C17"/>
  </mergeCells>
  <pageMargins left="0.7" right="0.7" top="0.75" bottom="0.75" header="0.3" footer="0.3"/>
  <pageSetup paperSize="9" scale="88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11"/>
  <sheetViews>
    <sheetView workbookViewId="0">
      <selection activeCell="C21" sqref="C21"/>
    </sheetView>
  </sheetViews>
  <sheetFormatPr defaultRowHeight="15" x14ac:dyDescent="0.25"/>
  <cols>
    <col min="1" max="1" width="11" style="2" customWidth="1"/>
    <col min="2" max="2" width="27.140625" style="2" customWidth="1"/>
    <col min="3" max="3" width="51.28515625" style="2" customWidth="1"/>
    <col min="4" max="16384" width="9.140625" style="2"/>
  </cols>
  <sheetData>
    <row r="1" spans="1:3" ht="51" x14ac:dyDescent="0.25">
      <c r="C1" s="3" t="s">
        <v>388</v>
      </c>
    </row>
    <row r="3" spans="1:3" ht="39" customHeight="1" x14ac:dyDescent="0.25">
      <c r="A3" s="172" t="s">
        <v>105</v>
      </c>
      <c r="B3" s="172"/>
      <c r="C3" s="172"/>
    </row>
    <row r="5" spans="1:3" ht="28.5" customHeight="1" x14ac:dyDescent="0.25">
      <c r="A5" s="182" t="s">
        <v>100</v>
      </c>
      <c r="B5" s="182" t="s">
        <v>101</v>
      </c>
      <c r="C5" s="26" t="s">
        <v>276</v>
      </c>
    </row>
    <row r="6" spans="1:3" ht="15.75" x14ac:dyDescent="0.25">
      <c r="A6" s="182"/>
      <c r="B6" s="182"/>
      <c r="C6" s="26" t="s">
        <v>102</v>
      </c>
    </row>
    <row r="7" spans="1:3" ht="15.75" x14ac:dyDescent="0.25">
      <c r="A7" s="40"/>
      <c r="B7" s="41"/>
      <c r="C7" s="41"/>
    </row>
    <row r="8" spans="1:3" ht="15.75" x14ac:dyDescent="0.25">
      <c r="A8" s="28">
        <v>1</v>
      </c>
      <c r="B8" s="28">
        <v>2</v>
      </c>
      <c r="C8" s="28">
        <v>3</v>
      </c>
    </row>
    <row r="9" spans="1:3" ht="15.75" x14ac:dyDescent="0.25">
      <c r="A9" s="26">
        <v>650</v>
      </c>
      <c r="B9" s="28"/>
      <c r="C9" s="35" t="s">
        <v>56</v>
      </c>
    </row>
    <row r="10" spans="1:3" ht="48.75" customHeight="1" x14ac:dyDescent="0.25">
      <c r="A10" s="28">
        <v>650</v>
      </c>
      <c r="B10" s="28" t="s">
        <v>103</v>
      </c>
      <c r="C10" s="32" t="s">
        <v>209</v>
      </c>
    </row>
    <row r="11" spans="1:3" ht="31.5" x14ac:dyDescent="0.25">
      <c r="A11" s="28">
        <v>650</v>
      </c>
      <c r="B11" s="28" t="s">
        <v>104</v>
      </c>
      <c r="C11" s="37" t="s">
        <v>210</v>
      </c>
    </row>
  </sheetData>
  <mergeCells count="3">
    <mergeCell ref="A5:A6"/>
    <mergeCell ref="B5:B6"/>
    <mergeCell ref="A3:C3"/>
  </mergeCells>
  <pageMargins left="0.7" right="0.7" top="0.75" bottom="0.75" header="0.3" footer="0.3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10"/>
  <sheetViews>
    <sheetView workbookViewId="0">
      <selection activeCell="D7" sqref="D7"/>
    </sheetView>
  </sheetViews>
  <sheetFormatPr defaultRowHeight="15" x14ac:dyDescent="0.25"/>
  <cols>
    <col min="1" max="1" width="6.140625" style="2" customWidth="1"/>
    <col min="2" max="2" width="83.140625" style="2" customWidth="1"/>
    <col min="3" max="3" width="33.42578125" style="2" customWidth="1"/>
    <col min="4" max="16384" width="9.140625" style="2"/>
  </cols>
  <sheetData>
    <row r="1" spans="1:3" ht="51" x14ac:dyDescent="0.25">
      <c r="C1" s="3" t="s">
        <v>389</v>
      </c>
    </row>
    <row r="3" spans="1:3" ht="37.5" customHeight="1" x14ac:dyDescent="0.25">
      <c r="A3" s="183" t="s">
        <v>378</v>
      </c>
      <c r="B3" s="183"/>
      <c r="C3" s="183"/>
    </row>
    <row r="4" spans="1:3" ht="15.75" thickBot="1" x14ac:dyDescent="0.3">
      <c r="C4" s="7" t="s">
        <v>123</v>
      </c>
    </row>
    <row r="5" spans="1:3" ht="32.25" thickBot="1" x14ac:dyDescent="0.3">
      <c r="A5" s="9" t="s">
        <v>106</v>
      </c>
      <c r="B5" s="10" t="s">
        <v>107</v>
      </c>
      <c r="C5" s="11" t="s">
        <v>293</v>
      </c>
    </row>
    <row r="6" spans="1:3" ht="63.75" thickBot="1" x14ac:dyDescent="0.3">
      <c r="A6" s="8">
        <v>1</v>
      </c>
      <c r="B6" s="12" t="s">
        <v>289</v>
      </c>
      <c r="C6" s="151">
        <v>8.1</v>
      </c>
    </row>
    <row r="7" spans="1:3" ht="252.75" thickBot="1" x14ac:dyDescent="0.3">
      <c r="A7" s="8">
        <v>2</v>
      </c>
      <c r="B7" s="12" t="s">
        <v>290</v>
      </c>
      <c r="C7" s="151">
        <v>6.3</v>
      </c>
    </row>
    <row r="8" spans="1:3" ht="83.25" customHeight="1" thickBot="1" x14ac:dyDescent="0.3">
      <c r="A8" s="8">
        <v>3</v>
      </c>
      <c r="B8" s="12" t="s">
        <v>291</v>
      </c>
      <c r="C8" s="152">
        <v>1.1000000000000001</v>
      </c>
    </row>
    <row r="9" spans="1:3" ht="141.75" customHeight="1" thickBot="1" x14ac:dyDescent="0.3">
      <c r="A9" s="60"/>
      <c r="B9" s="12" t="s">
        <v>292</v>
      </c>
      <c r="C9" s="152">
        <v>5.3</v>
      </c>
    </row>
    <row r="10" spans="1:3" ht="16.5" thickBot="1" x14ac:dyDescent="0.3">
      <c r="A10" s="5"/>
      <c r="B10" s="15" t="s">
        <v>108</v>
      </c>
      <c r="C10" s="152">
        <f>SUM(C6:C9)</f>
        <v>20.799999999999997</v>
      </c>
    </row>
  </sheetData>
  <mergeCells count="1">
    <mergeCell ref="A3:C3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доходы 2015</vt:lpstr>
      <vt:lpstr>расходы 2015</vt:lpstr>
      <vt:lpstr>программы 2016</vt:lpstr>
      <vt:lpstr>разделы 2015</vt:lpstr>
      <vt:lpstr>расходы по структуре</vt:lpstr>
      <vt:lpstr>иные мт</vt:lpstr>
      <vt:lpstr>гл. админист доход</vt:lpstr>
      <vt:lpstr>г. админист дефицита</vt:lpstr>
      <vt:lpstr>полномочия 2014</vt:lpstr>
      <vt:lpstr>мун.долг 2016</vt:lpstr>
      <vt:lpstr>дефицит</vt:lpstr>
      <vt:lpstr>'доходы 2015'!Область_печати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2015-12-08T05:32:00Z</cp:lastPrinted>
  <dcterms:created xsi:type="dcterms:W3CDTF">2013-11-27T09:07:44Z</dcterms:created>
  <dcterms:modified xsi:type="dcterms:W3CDTF">2016-03-13T09:46:20Z</dcterms:modified>
</cp:coreProperties>
</file>